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Электронные отчеты\Электронные отчеты 2022\норм\"/>
    </mc:Choice>
  </mc:AlternateContent>
  <bookViews>
    <workbookView xWindow="360" yWindow="405" windowWidth="18855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20" i="1" l="1"/>
  <c r="N16" i="1" l="1"/>
  <c r="M16" i="1" l="1"/>
  <c r="C13" i="1"/>
  <c r="P13" i="1" l="1"/>
  <c r="D13" i="1" l="1"/>
  <c r="M19" i="1" l="1"/>
  <c r="J19" i="1"/>
  <c r="O13" i="1" l="1"/>
  <c r="H13" i="1"/>
  <c r="E13" i="1" l="1"/>
  <c r="K13" i="1" l="1"/>
  <c r="M13" i="1" s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Q12" i="1"/>
  <c r="N22" i="1"/>
  <c r="N21" i="1"/>
  <c r="N20" i="1"/>
  <c r="N19" i="1"/>
  <c r="N18" i="1"/>
  <c r="N17" i="1"/>
  <c r="N15" i="1"/>
  <c r="N14" i="1"/>
  <c r="N12" i="1"/>
  <c r="M22" i="1"/>
  <c r="M18" i="1"/>
  <c r="M17" i="1"/>
  <c r="M15" i="1"/>
  <c r="M14" i="1"/>
  <c r="M12" i="1"/>
  <c r="J15" i="1"/>
  <c r="J22" i="1"/>
  <c r="J20" i="1"/>
  <c r="J18" i="1"/>
  <c r="J17" i="1"/>
  <c r="J16" i="1"/>
  <c r="J14" i="1"/>
  <c r="J12" i="1"/>
  <c r="J13" i="1" l="1"/>
  <c r="N13" i="1"/>
  <c r="Q13" i="1"/>
</calcChain>
</file>

<file path=xl/sharedStrings.xml><?xml version="1.0" encoding="utf-8"?>
<sst xmlns="http://schemas.openxmlformats.org/spreadsheetml/2006/main" count="39" uniqueCount="38">
  <si>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</si>
  <si>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</si>
  <si>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</si>
  <si>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</si>
  <si>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</si>
  <si>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</si>
  <si>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</si>
  <si>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</si>
  <si>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</si>
  <si>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</si>
  <si>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</si>
  <si>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</si>
  <si>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</si>
  <si>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</si>
  <si>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</si>
  <si>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</si>
  <si>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</si>
  <si>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</si>
  <si>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</si>
  <si>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</si>
  <si>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</si>
  <si>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</si>
  <si>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</si>
  <si>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</si>
  <si>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</si>
  <si>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</si>
  <si>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</si>
  <si>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</si>
  <si>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</si>
  <si>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</si>
  <si>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</si>
  <si>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</si>
  <si>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Норматив формирования расходов на содержание ОМС, утвержденный постановлением Правительства Кировской области от 24.01.2022 г. № 10-П , тыс. рублей</t>
  </si>
  <si>
    <t>по состоянию на 01 января 2023 года</t>
  </si>
  <si>
    <t>Исполнено расходов на 01.01.2023 тыс. рублей</t>
  </si>
  <si>
    <t>Фактические расходы по ФОТ на 01.01.2023</t>
  </si>
  <si>
    <t>Заместитель главы администрации района,</t>
  </si>
  <si>
    <t>начальник финансового управления                                                                 О.В. Медведкова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</si>
</sst>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distributed"/>
    </xf>
    <xf numFmtId="164" fontId="4" fillId="0" borderId="1" xfId="0" applyNumberFormat="1" applyFont="1" applyBorder="1" applyAlignment="1">
      <alignment horizontal="center" vertical="distributed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165" fontId="4" fillId="0" borderId="1" xfId="0" applyNumberFormat="1" applyFont="1" applyBorder="1" applyAlignment="1">
      <alignment horizontal="center" vertical="distributed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distributed"/>
    </xf>
    <xf numFmtId="165" fontId="4" fillId="0" borderId="1" xfId="0" applyNumberFormat="1" applyFont="1" applyFill="1" applyBorder="1" applyAlignment="1">
      <alignment horizontal="center" vertical="distributed"/>
    </xf>
    <xf numFmtId="2" fontId="4" fillId="0" borderId="1" xfId="0" applyNumberFormat="1" applyFont="1" applyFill="1" applyBorder="1" applyAlignment="1">
      <alignment horizontal="center" vertical="distributed"/>
    </xf>
    <xf numFmtId="165" fontId="4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0" fontId="7" fillId="0" borderId="3" xfId="1" applyNumberFormat="1" applyFont="1" applyAlignment="1" applyProtection="1">
      <alignment horizontal="center"/>
    </xf>
    <xf numFmtId="0" fontId="4" fillId="3" borderId="1" xfId="0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</cellXfs>
  <cellStyles count="2">
    <cellStyle name="xl3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7" workbookViewId="0">
      <selection activeCell="I30" sqref="I30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8" max="8" width="13.85546875" customWidth="1"/>
    <col min="9" max="9" width="9.14062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11.140625" customWidth="1"/>
  </cols>
  <sheetData>
    <row r="1" spans="1:17" ht="19.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ht="15.75" x14ac:dyDescent="0.2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.75" x14ac:dyDescent="0.25">
      <c r="A7" s="26" t="s">
        <v>33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ht="15.75" x14ac:dyDescent="0.25">
      <c r="A8" s="26" t="s">
        <v>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13" t="s">
        <v>32</v>
      </c>
      <c r="I10" s="3" t="s">
        <v>12</v>
      </c>
      <c r="J10" s="3" t="s">
        <v>13</v>
      </c>
      <c r="K10" s="13" t="s">
        <v>34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35</v>
      </c>
      <c r="Q10" s="3" t="s">
        <v>18</v>
      </c>
    </row>
    <row r="11" spans="1:17" x14ac:dyDescent="0.25">
      <c r="A11" s="6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7">
        <v>16</v>
      </c>
    </row>
    <row r="12" spans="1:17" ht="12.75" customHeight="1" x14ac:dyDescent="0.25">
      <c r="A12" s="24" t="s">
        <v>19</v>
      </c>
      <c r="B12" s="14">
        <v>49</v>
      </c>
      <c r="C12" s="18">
        <v>51</v>
      </c>
      <c r="D12" s="20">
        <v>46.75</v>
      </c>
      <c r="E12" s="18">
        <v>12.5</v>
      </c>
      <c r="F12" s="18">
        <v>3</v>
      </c>
      <c r="G12" s="18">
        <v>1</v>
      </c>
      <c r="H12" s="16">
        <v>32491</v>
      </c>
      <c r="I12" s="23">
        <v>29835.4</v>
      </c>
      <c r="J12" s="16">
        <f t="shared" ref="J12:J22" si="0">I12-H12</f>
        <v>-2655.5999999999985</v>
      </c>
      <c r="K12" s="16">
        <v>29649.7</v>
      </c>
      <c r="L12" s="16"/>
      <c r="M12" s="16">
        <f t="shared" ref="M12:M22" si="1">K12/H12*100</f>
        <v>91.255116801575824</v>
      </c>
      <c r="N12" s="16">
        <f t="shared" ref="N12:N22" si="2">K12/I12*100</f>
        <v>99.377585016456962</v>
      </c>
      <c r="O12" s="16">
        <v>22428.5</v>
      </c>
      <c r="P12" s="16">
        <v>21991.5</v>
      </c>
      <c r="Q12" s="17">
        <f t="shared" ref="Q12:Q22" si="3">P12/O12*100</f>
        <v>98.05158615154825</v>
      </c>
    </row>
    <row r="13" spans="1:17" ht="17.25" customHeight="1" x14ac:dyDescent="0.25">
      <c r="A13" s="24" t="s">
        <v>20</v>
      </c>
      <c r="B13" s="14">
        <f>B14+B15+B16+B18+B17+B19+B20+B21+B22</f>
        <v>38.5</v>
      </c>
      <c r="C13" s="18">
        <f>C14+C15+C16+C17+C18+C19+C20+C21+C22</f>
        <v>39</v>
      </c>
      <c r="D13" s="18">
        <f>D14+D15+D16+D17+D18+D19+D20+D21+D22</f>
        <v>38.5</v>
      </c>
      <c r="E13" s="18">
        <f>E14+E15+E16+E17+E18+E19+E20+E21+E22</f>
        <v>7.5</v>
      </c>
      <c r="F13" s="18">
        <f>F14+F15+F16+F17+F18+F19+F20+F21+F22</f>
        <v>7.5</v>
      </c>
      <c r="G13" s="18">
        <f>G14+G15+G16+G17+G18+G19+G20+G21+G22</f>
        <v>6.3</v>
      </c>
      <c r="H13" s="16">
        <f>H14+H15+H16+H17+H18+H19+H20+H22</f>
        <v>22109</v>
      </c>
      <c r="I13" s="16">
        <f>SUM(I14:I22)</f>
        <v>23369.199999999997</v>
      </c>
      <c r="J13" s="16">
        <f>J14+J15+J16+J17+J18+J19+J20+J21+J22</f>
        <v>-1926.1000000000004</v>
      </c>
      <c r="K13" s="16">
        <f>SUM(K14:K22)</f>
        <v>23077.599999999999</v>
      </c>
      <c r="L13" s="16"/>
      <c r="M13" s="16">
        <f>(K13-K21)/H13*100</f>
        <v>90.018996788638105</v>
      </c>
      <c r="N13" s="16">
        <f>K13/I13*100</f>
        <v>98.752203755370331</v>
      </c>
      <c r="O13" s="16">
        <f>SUM(O14:O22)</f>
        <v>16154.4</v>
      </c>
      <c r="P13" s="16">
        <f>P14+P15+P16+P17+P18+P19+P20+P21+P22</f>
        <v>14810.800000000001</v>
      </c>
      <c r="Q13" s="17">
        <f t="shared" si="3"/>
        <v>91.682761352944098</v>
      </c>
    </row>
    <row r="14" spans="1:17" x14ac:dyDescent="0.25">
      <c r="A14" s="25" t="s">
        <v>22</v>
      </c>
      <c r="B14" s="14">
        <v>3</v>
      </c>
      <c r="C14" s="18">
        <v>3</v>
      </c>
      <c r="D14" s="19">
        <v>3</v>
      </c>
      <c r="E14" s="14">
        <v>0.5</v>
      </c>
      <c r="F14" s="14">
        <v>0.5</v>
      </c>
      <c r="G14" s="18">
        <v>0.5</v>
      </c>
      <c r="H14" s="21">
        <v>1682</v>
      </c>
      <c r="I14" s="23">
        <v>1428.6</v>
      </c>
      <c r="J14" s="16">
        <f t="shared" si="0"/>
        <v>-253.40000000000009</v>
      </c>
      <c r="K14" s="23">
        <v>1427.9</v>
      </c>
      <c r="L14" s="16"/>
      <c r="M14" s="16">
        <f t="shared" si="1"/>
        <v>84.892984542211664</v>
      </c>
      <c r="N14" s="16">
        <f t="shared" si="2"/>
        <v>99.951000979980407</v>
      </c>
      <c r="O14" s="22">
        <v>1067.9000000000001</v>
      </c>
      <c r="P14" s="23">
        <v>1037.0999999999999</v>
      </c>
      <c r="Q14" s="17">
        <f t="shared" si="3"/>
        <v>97.115834815993992</v>
      </c>
    </row>
    <row r="15" spans="1:17" ht="18.75" customHeight="1" x14ac:dyDescent="0.25">
      <c r="A15" s="25" t="s">
        <v>23</v>
      </c>
      <c r="B15" s="14">
        <v>3.5</v>
      </c>
      <c r="C15" s="18">
        <v>3.5</v>
      </c>
      <c r="D15" s="19">
        <v>3.5</v>
      </c>
      <c r="E15" s="14">
        <v>1</v>
      </c>
      <c r="F15" s="14">
        <v>1</v>
      </c>
      <c r="G15" s="18">
        <v>1</v>
      </c>
      <c r="H15" s="21">
        <v>2294</v>
      </c>
      <c r="I15" s="23">
        <v>2090.9</v>
      </c>
      <c r="J15" s="16">
        <f t="shared" si="0"/>
        <v>-203.09999999999991</v>
      </c>
      <c r="K15" s="23">
        <v>2082.6</v>
      </c>
      <c r="L15" s="16"/>
      <c r="M15" s="16">
        <f t="shared" si="1"/>
        <v>90.784655623365296</v>
      </c>
      <c r="N15" s="16">
        <f t="shared" si="2"/>
        <v>99.603041752355438</v>
      </c>
      <c r="O15" s="22">
        <v>1409.7</v>
      </c>
      <c r="P15" s="23">
        <v>1409.1</v>
      </c>
      <c r="Q15" s="17">
        <f t="shared" si="3"/>
        <v>99.957437752713332</v>
      </c>
    </row>
    <row r="16" spans="1:17" x14ac:dyDescent="0.25">
      <c r="A16" s="25" t="s">
        <v>24</v>
      </c>
      <c r="B16" s="14">
        <v>3</v>
      </c>
      <c r="C16" s="18">
        <v>3</v>
      </c>
      <c r="D16" s="19">
        <v>3</v>
      </c>
      <c r="E16" s="14">
        <v>0.5</v>
      </c>
      <c r="F16" s="14">
        <v>0.5</v>
      </c>
      <c r="G16" s="18">
        <v>0.5</v>
      </c>
      <c r="H16" s="21">
        <v>2516</v>
      </c>
      <c r="I16" s="23">
        <v>2361</v>
      </c>
      <c r="J16" s="16">
        <f t="shared" si="0"/>
        <v>-155</v>
      </c>
      <c r="K16" s="23">
        <v>2312.4</v>
      </c>
      <c r="L16" s="16"/>
      <c r="M16" s="16">
        <f>K16/H16*100</f>
        <v>91.90779014308427</v>
      </c>
      <c r="N16" s="16">
        <f>K16/I16*100</f>
        <v>97.941550190597198</v>
      </c>
      <c r="O16" s="22">
        <v>1092.0999999999999</v>
      </c>
      <c r="P16" s="23">
        <v>1085.0999999999999</v>
      </c>
      <c r="Q16" s="17">
        <f t="shared" si="3"/>
        <v>99.359033055580994</v>
      </c>
    </row>
    <row r="17" spans="1:17" x14ac:dyDescent="0.25">
      <c r="A17" s="25" t="s">
        <v>25</v>
      </c>
      <c r="B17" s="14">
        <v>4.5</v>
      </c>
      <c r="C17" s="18">
        <v>4.5</v>
      </c>
      <c r="D17" s="19">
        <v>4</v>
      </c>
      <c r="E17" s="14">
        <v>1</v>
      </c>
      <c r="F17" s="14">
        <v>1</v>
      </c>
      <c r="G17" s="18">
        <v>1</v>
      </c>
      <c r="H17" s="21">
        <v>2654</v>
      </c>
      <c r="I17" s="23">
        <v>2568.6999999999998</v>
      </c>
      <c r="J17" s="16">
        <f t="shared" si="0"/>
        <v>-85.300000000000182</v>
      </c>
      <c r="K17" s="23">
        <v>2560.9</v>
      </c>
      <c r="L17" s="16"/>
      <c r="M17" s="16">
        <f t="shared" si="1"/>
        <v>96.492087415222301</v>
      </c>
      <c r="N17" s="16">
        <f t="shared" si="2"/>
        <v>99.696344454393284</v>
      </c>
      <c r="O17" s="22">
        <v>1882.1</v>
      </c>
      <c r="P17" s="23">
        <v>1881.4</v>
      </c>
      <c r="Q17" s="17">
        <f t="shared" si="3"/>
        <v>99.962807502258116</v>
      </c>
    </row>
    <row r="18" spans="1:17" x14ac:dyDescent="0.25">
      <c r="A18" s="25" t="s">
        <v>26</v>
      </c>
      <c r="B18" s="14">
        <v>5</v>
      </c>
      <c r="C18" s="18">
        <v>5</v>
      </c>
      <c r="D18" s="19">
        <v>5</v>
      </c>
      <c r="E18" s="14">
        <v>0.5</v>
      </c>
      <c r="F18" s="14">
        <v>0.5</v>
      </c>
      <c r="G18" s="18">
        <v>0</v>
      </c>
      <c r="H18" s="21">
        <v>2863</v>
      </c>
      <c r="I18" s="23">
        <v>2863</v>
      </c>
      <c r="J18" s="16">
        <f t="shared" si="0"/>
        <v>0</v>
      </c>
      <c r="K18" s="23">
        <v>2845.6</v>
      </c>
      <c r="L18" s="16"/>
      <c r="M18" s="16">
        <f t="shared" si="1"/>
        <v>99.392245895913376</v>
      </c>
      <c r="N18" s="16">
        <f t="shared" si="2"/>
        <v>99.392245895913376</v>
      </c>
      <c r="O18" s="22">
        <v>2118.6999999999998</v>
      </c>
      <c r="P18" s="23">
        <v>1937.5</v>
      </c>
      <c r="Q18" s="17">
        <f t="shared" si="3"/>
        <v>91.44758578373532</v>
      </c>
    </row>
    <row r="19" spans="1:17" x14ac:dyDescent="0.25">
      <c r="A19" s="25" t="s">
        <v>27</v>
      </c>
      <c r="B19" s="14">
        <v>6.5</v>
      </c>
      <c r="C19" s="18">
        <v>7</v>
      </c>
      <c r="D19" s="19">
        <v>7</v>
      </c>
      <c r="E19" s="14">
        <v>1</v>
      </c>
      <c r="F19" s="14">
        <v>1</v>
      </c>
      <c r="G19" s="18">
        <v>0.5</v>
      </c>
      <c r="H19" s="21">
        <v>5090</v>
      </c>
      <c r="I19" s="23">
        <v>4921.8999999999996</v>
      </c>
      <c r="J19" s="16">
        <f>I19-H19</f>
        <v>-168.10000000000036</v>
      </c>
      <c r="K19" s="23">
        <v>4888.3</v>
      </c>
      <c r="L19" s="16"/>
      <c r="M19" s="16">
        <f>K19/H19*100</f>
        <v>96.037328094302552</v>
      </c>
      <c r="N19" s="16">
        <f t="shared" si="2"/>
        <v>99.317336800828954</v>
      </c>
      <c r="O19" s="22">
        <v>2955.9</v>
      </c>
      <c r="P19" s="23">
        <v>2891.2</v>
      </c>
      <c r="Q19" s="17">
        <f t="shared" si="3"/>
        <v>97.811157346324293</v>
      </c>
    </row>
    <row r="20" spans="1:17" x14ac:dyDescent="0.25">
      <c r="A20" s="25" t="s">
        <v>28</v>
      </c>
      <c r="B20" s="14">
        <v>4</v>
      </c>
      <c r="C20" s="18">
        <v>4</v>
      </c>
      <c r="D20" s="19">
        <v>4</v>
      </c>
      <c r="E20" s="14">
        <v>1</v>
      </c>
      <c r="F20" s="14">
        <v>1</v>
      </c>
      <c r="G20" s="18">
        <v>1</v>
      </c>
      <c r="H20" s="21">
        <v>2443</v>
      </c>
      <c r="I20" s="23">
        <v>1832</v>
      </c>
      <c r="J20" s="16">
        <f t="shared" si="0"/>
        <v>-611</v>
      </c>
      <c r="K20" s="23">
        <v>1723.5</v>
      </c>
      <c r="L20" s="16"/>
      <c r="M20" s="16">
        <f>K20/H20*100</f>
        <v>70.548505935325423</v>
      </c>
      <c r="N20" s="16">
        <f t="shared" si="2"/>
        <v>94.077510917030565</v>
      </c>
      <c r="O20" s="22">
        <v>1744.8</v>
      </c>
      <c r="P20" s="23">
        <v>1140.5</v>
      </c>
      <c r="Q20" s="17">
        <f t="shared" si="3"/>
        <v>65.365657955066482</v>
      </c>
    </row>
    <row r="21" spans="1:17" x14ac:dyDescent="0.25">
      <c r="A21" s="25" t="s">
        <v>29</v>
      </c>
      <c r="B21" s="14">
        <v>5</v>
      </c>
      <c r="C21" s="18">
        <v>5</v>
      </c>
      <c r="D21" s="19">
        <v>5</v>
      </c>
      <c r="E21" s="14">
        <v>1</v>
      </c>
      <c r="F21" s="14">
        <v>1</v>
      </c>
      <c r="G21" s="18">
        <v>0.8</v>
      </c>
      <c r="H21" s="21">
        <v>0</v>
      </c>
      <c r="I21" s="23">
        <v>3186.3</v>
      </c>
      <c r="J21" s="16">
        <v>0</v>
      </c>
      <c r="K21" s="23">
        <v>3175.3</v>
      </c>
      <c r="L21" s="16"/>
      <c r="M21" s="16" t="s">
        <v>31</v>
      </c>
      <c r="N21" s="16">
        <f t="shared" si="2"/>
        <v>99.654771992593297</v>
      </c>
      <c r="O21" s="22">
        <v>2167.5</v>
      </c>
      <c r="P21" s="23">
        <v>1974.7</v>
      </c>
      <c r="Q21" s="17">
        <f t="shared" si="3"/>
        <v>91.104959630911182</v>
      </c>
    </row>
    <row r="22" spans="1:17" ht="14.25" customHeight="1" x14ac:dyDescent="0.25">
      <c r="A22" s="25" t="s">
        <v>30</v>
      </c>
      <c r="B22" s="14">
        <v>4</v>
      </c>
      <c r="C22" s="18">
        <v>4</v>
      </c>
      <c r="D22" s="19">
        <v>4</v>
      </c>
      <c r="E22" s="14">
        <v>1</v>
      </c>
      <c r="F22" s="14">
        <v>1</v>
      </c>
      <c r="G22" s="18">
        <v>1</v>
      </c>
      <c r="H22" s="21">
        <v>2567</v>
      </c>
      <c r="I22" s="23">
        <v>2116.8000000000002</v>
      </c>
      <c r="J22" s="16">
        <f t="shared" si="0"/>
        <v>-450.19999999999982</v>
      </c>
      <c r="K22" s="23">
        <v>2061.1</v>
      </c>
      <c r="L22" s="16"/>
      <c r="M22" s="16">
        <f t="shared" si="1"/>
        <v>80.292169848071666</v>
      </c>
      <c r="N22" s="16">
        <f t="shared" si="2"/>
        <v>97.368669690098258</v>
      </c>
      <c r="O22" s="22">
        <v>1715.7</v>
      </c>
      <c r="P22" s="23">
        <v>1454.2</v>
      </c>
      <c r="Q22" s="17">
        <f t="shared" si="3"/>
        <v>84.758407647024541</v>
      </c>
    </row>
    <row r="23" spans="1:17" hidden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</row>
    <row r="24" spans="1:17" ht="21.75" customHeight="1" x14ac:dyDescent="0.25">
      <c r="A24" s="27" t="s">
        <v>21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7" ht="15.7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1:17" ht="15.7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17" ht="15.75" x14ac:dyDescent="0.25">
      <c r="A27" s="28" t="s">
        <v>36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5.75" x14ac:dyDescent="0.25">
      <c r="A28" s="28" t="s">
        <v>37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</sheetData>
  <mergeCells count="11">
    <mergeCell ref="A7:Q7"/>
    <mergeCell ref="A8:Q8"/>
    <mergeCell ref="A24:Q24"/>
    <mergeCell ref="A27:Q27"/>
    <mergeCell ref="A28:Q28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Budget_01</cp:lastModifiedBy>
  <cp:lastPrinted>2023-01-12T07:54:46Z</cp:lastPrinted>
  <dcterms:created xsi:type="dcterms:W3CDTF">2014-04-15T06:02:06Z</dcterms:created>
  <dcterms:modified xsi:type="dcterms:W3CDTF">2023-01-12T07:54:57Z</dcterms:modified>
</cp:coreProperties>
</file>