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980" windowHeight="1170"/>
  </bookViews>
  <sheets>
    <sheet name="Документ" sheetId="1" r:id="rId1"/>
  </sheets>
  <definedNames>
    <definedName name="_xlnm.Print_Titles" localSheetId="0">Документ!$12:$12</definedName>
    <definedName name="_xlnm.Print_Area" localSheetId="0">Документ!$A$1:$K$107</definedName>
  </definedNames>
  <calcPr calcId="125725"/>
</workbook>
</file>

<file path=xl/calcChain.xml><?xml version="1.0" encoding="utf-8"?>
<calcChain xmlns="http://schemas.openxmlformats.org/spreadsheetml/2006/main">
  <c r="I14" i="1"/>
  <c r="I15"/>
  <c r="I16"/>
  <c r="I17"/>
  <c r="I18"/>
  <c r="I19"/>
  <c r="I20"/>
  <c r="I21"/>
  <c r="I22"/>
  <c r="I23"/>
  <c r="I24"/>
  <c r="I25"/>
  <c r="I26"/>
  <c r="I27"/>
  <c r="I28"/>
  <c r="I29"/>
  <c r="I30"/>
  <c r="I31"/>
  <c r="I32"/>
  <c r="I33"/>
  <c r="I34"/>
  <c r="I35"/>
  <c r="I36"/>
  <c r="I37"/>
  <c r="I38"/>
  <c r="I39"/>
  <c r="I40"/>
  <c r="I41"/>
  <c r="I42"/>
  <c r="I43"/>
  <c r="I44"/>
  <c r="I45"/>
  <c r="I48"/>
  <c r="I49"/>
  <c r="I50"/>
  <c r="I51"/>
  <c r="I52"/>
  <c r="I53"/>
  <c r="I54"/>
  <c r="I55"/>
  <c r="I56"/>
  <c r="I57"/>
  <c r="I58"/>
  <c r="I59"/>
  <c r="I60"/>
  <c r="I61"/>
  <c r="I62"/>
  <c r="I63"/>
  <c r="I64"/>
  <c r="I65"/>
  <c r="I66"/>
  <c r="I67"/>
  <c r="I68"/>
  <c r="I69"/>
  <c r="I70"/>
  <c r="I71"/>
  <c r="I72"/>
  <c r="I73"/>
  <c r="I74"/>
  <c r="I75"/>
  <c r="I76"/>
  <c r="I77"/>
  <c r="I78"/>
  <c r="I79"/>
  <c r="I80"/>
  <c r="I81"/>
  <c r="I82"/>
  <c r="I83"/>
  <c r="I84"/>
  <c r="I85"/>
  <c r="I86"/>
  <c r="I87"/>
  <c r="I88"/>
  <c r="I89"/>
  <c r="I90"/>
  <c r="I91"/>
  <c r="I92"/>
  <c r="I93"/>
  <c r="I94"/>
  <c r="I95"/>
  <c r="I96"/>
  <c r="I97"/>
  <c r="I98"/>
  <c r="I99"/>
  <c r="I100"/>
  <c r="I13"/>
  <c r="H21"/>
  <c r="H62"/>
  <c r="H61" s="1"/>
  <c r="H63"/>
  <c r="H68"/>
  <c r="H69"/>
  <c r="H70"/>
  <c r="H76"/>
  <c r="H75" s="1"/>
  <c r="H77"/>
  <c r="H90"/>
  <c r="H94"/>
  <c r="H89" s="1"/>
  <c r="H57"/>
  <c r="H56" s="1"/>
  <c r="H58"/>
  <c r="H30"/>
  <c r="H29" s="1"/>
  <c r="H20"/>
  <c r="H19"/>
  <c r="G19"/>
  <c r="G68"/>
  <c r="G69"/>
  <c r="G70"/>
  <c r="G30"/>
  <c r="H87" l="1"/>
  <c r="H88"/>
  <c r="H14"/>
  <c r="G63"/>
  <c r="G77"/>
  <c r="G76" s="1"/>
  <c r="G75" s="1"/>
  <c r="G62" s="1"/>
  <c r="G61" s="1"/>
  <c r="H13" l="1"/>
  <c r="G41"/>
  <c r="G20"/>
  <c r="G21"/>
  <c r="G90"/>
  <c r="G94"/>
  <c r="G29" l="1"/>
  <c r="G14" s="1"/>
  <c r="G89"/>
  <c r="G88"/>
  <c r="G87"/>
  <c r="G13" l="1"/>
</calcChain>
</file>

<file path=xl/sharedStrings.xml><?xml version="1.0" encoding="utf-8"?>
<sst xmlns="http://schemas.openxmlformats.org/spreadsheetml/2006/main" count="573" uniqueCount="118">
  <si>
    <t>Сумма на 2019 год</t>
  </si>
  <si>
    <t>982</t>
  </si>
  <si>
    <t>0000000000</t>
  </si>
  <si>
    <t>000</t>
  </si>
  <si>
    <t xml:space="preserve">    ОБЩЕГОСУДАРСТВЕННЫЕ ВОПРОСЫ</t>
  </si>
  <si>
    <t xml:space="preserve">      Функционирование высшего должностного лица субъекта Российской Федерации и муниципального образования</t>
  </si>
  <si>
    <t xml:space="preserve">        Муниципальная программа "Развитие муниципального управления Куменского сельского поселения на 2017-2019 годы"</t>
  </si>
  <si>
    <t>0100000000</t>
  </si>
  <si>
    <t xml:space="preserve">          Глава  поселения</t>
  </si>
  <si>
    <t>0100001010</t>
  </si>
  <si>
    <t xml:space="preserve">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</si>
  <si>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</si>
  <si>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</si>
  <si>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          Функционирование органов местного самоуправления Куменского сельского поселения</t>
  </si>
  <si>
    <t>0100001030</t>
  </si>
  <si>
    <t xml:space="preserve">            Закупка товаров, работ и услуг для обеспечения государственных (муниципальных) нужд</t>
  </si>
  <si>
    <t>200</t>
  </si>
  <si>
    <t xml:space="preserve">            Иные бюджетные ассигнования</t>
  </si>
  <si>
    <t>800</t>
  </si>
  <si>
    <t xml:space="preserve">      Резервные фонды</t>
  </si>
  <si>
    <t xml:space="preserve">          Резервный фонд администрации Куменского сельского поселения</t>
  </si>
  <si>
    <t>0100007030</t>
  </si>
  <si>
    <t xml:space="preserve">      Другие общегосударственные вопросы</t>
  </si>
  <si>
    <t xml:space="preserve">          Мероприятия по обеспечению деятельности администрации Куменского сельского поселения по решению вопросов местного значения и переданных полномочий</t>
  </si>
  <si>
    <t>0100001040</t>
  </si>
  <si>
    <t xml:space="preserve">          Содержание обслуживающего персонала муниципальных казенных учреждений культуры поселения</t>
  </si>
  <si>
    <t>0100001050</t>
  </si>
  <si>
    <t xml:space="preserve">          Условно-утвержденные расходы</t>
  </si>
  <si>
    <t>0100080000</t>
  </si>
  <si>
    <t xml:space="preserve">    НАЦИОНАЛЬНАЯ ОБОРОНА</t>
  </si>
  <si>
    <t xml:space="preserve">      Мобилизационная и вневойсковая подготовка</t>
  </si>
  <si>
    <t xml:space="preserve">          Субвенции на осуществление первичного воинского учета на территориях, где отсутствуют военные комиссариаты</t>
  </si>
  <si>
    <t>0100051180</t>
  </si>
  <si>
    <t xml:space="preserve">    НАЦИОНАЛЬНАЯ ЭКОНОМИКА</t>
  </si>
  <si>
    <t xml:space="preserve">      Дорожное хозяйство (дорожные фонды)</t>
  </si>
  <si>
    <t xml:space="preserve">        Муниципальная программа "Содержание и ремонт дорог общего пользования местного значения"</t>
  </si>
  <si>
    <t>0300000000</t>
  </si>
  <si>
    <t xml:space="preserve">          Мероприятия по содержанию дорожного хозяйства</t>
  </si>
  <si>
    <t>0300004420</t>
  </si>
  <si>
    <t xml:space="preserve">    ЖИЛИЩНО-КОММУНАЛЬНОЕ ХОЗЯЙСТВО</t>
  </si>
  <si>
    <t xml:space="preserve">      Жилищное хозяйство</t>
  </si>
  <si>
    <t xml:space="preserve">        Муниципальная программа"Развитие жилищно-коммунального хозяйства" Куменского сельского поселения</t>
  </si>
  <si>
    <t>0200000000</t>
  </si>
  <si>
    <t xml:space="preserve">          Мероприятия в сфере жилищного хозяйства</t>
  </si>
  <si>
    <t>0200004100</t>
  </si>
  <si>
    <t>0200004120</t>
  </si>
  <si>
    <t xml:space="preserve">            Межбюджетные трансферты</t>
  </si>
  <si>
    <t>500</t>
  </si>
  <si>
    <t xml:space="preserve">      Коммунальное хозяйство</t>
  </si>
  <si>
    <t xml:space="preserve">          Мероприятия в сфере коммунального  хозяйства</t>
  </si>
  <si>
    <t>0200004200</t>
  </si>
  <si>
    <t xml:space="preserve">      Благоустройство</t>
  </si>
  <si>
    <t xml:space="preserve">          Мероприятия по освещению населенных пунктов</t>
  </si>
  <si>
    <t>0200004310</t>
  </si>
  <si>
    <t xml:space="preserve">    КУЛЬТУРА, КИНЕМАТОГРАФИЯ</t>
  </si>
  <si>
    <t xml:space="preserve">      Культура</t>
  </si>
  <si>
    <t xml:space="preserve">        Муниципальная программа "Развитие культуры в Куменском сельском поселении"</t>
  </si>
  <si>
    <t>0400000000</t>
  </si>
  <si>
    <t xml:space="preserve">          Дом культуры</t>
  </si>
  <si>
    <t>0400002200</t>
  </si>
  <si>
    <t xml:space="preserve">          Библиотека</t>
  </si>
  <si>
    <t>0400002300</t>
  </si>
  <si>
    <t xml:space="preserve">          Расходы за счет средств на выравнивание обеспеченности муниципальных образований</t>
  </si>
  <si>
    <t>040001403A</t>
  </si>
  <si>
    <t xml:space="preserve">          Расходы за счет средств местного бюджета на повышение заработной платы работникам культуры</t>
  </si>
  <si>
    <t>040001403Б</t>
  </si>
  <si>
    <t xml:space="preserve">    СОЦИАЛЬНАЯ ПОЛИТИКА</t>
  </si>
  <si>
    <t xml:space="preserve">      Пенсионное обеспечение</t>
  </si>
  <si>
    <t xml:space="preserve">          Ежемесячные доплаты к пенсии муниципальных служащих</t>
  </si>
  <si>
    <t>0100008150</t>
  </si>
  <si>
    <t xml:space="preserve">            Социальное обеспечение и иные выплаты населению</t>
  </si>
  <si>
    <t>300</t>
  </si>
  <si>
    <t>к решению Куменской</t>
  </si>
  <si>
    <t>Наименование расхода</t>
  </si>
  <si>
    <t>Распорядитель</t>
  </si>
  <si>
    <t>Раздел</t>
  </si>
  <si>
    <t>Подраздел</t>
  </si>
  <si>
    <t>ЦС_МР Код</t>
  </si>
  <si>
    <t>ВР_МР Код</t>
  </si>
  <si>
    <t xml:space="preserve">Всего    </t>
  </si>
  <si>
    <t>00</t>
  </si>
  <si>
    <t>01</t>
  </si>
  <si>
    <t>Приложение №8</t>
  </si>
  <si>
    <t xml:space="preserve">сельской Думы </t>
  </si>
  <si>
    <t>02</t>
  </si>
  <si>
    <t>04</t>
  </si>
  <si>
    <t>03</t>
  </si>
  <si>
    <t>11</t>
  </si>
  <si>
    <t>13</t>
  </si>
  <si>
    <t>09</t>
  </si>
  <si>
    <t>05</t>
  </si>
  <si>
    <t>08</t>
  </si>
  <si>
    <t>10</t>
  </si>
  <si>
    <t>0500004830</t>
  </si>
  <si>
    <t>Мероприятия в сфере градостроительной деятельности</t>
  </si>
  <si>
    <t>Программа по управлению муниципальным имуществом Куменского сельского поселения на 2017-2019 годы</t>
  </si>
  <si>
    <t>0500000000</t>
  </si>
  <si>
    <t>0500004810</t>
  </si>
  <si>
    <t>0200004320</t>
  </si>
  <si>
    <t>Муниципальная программа "Национальная безопсность и правоохранительная деятельность</t>
  </si>
  <si>
    <t>Мероприятия по обеспечению пожарной безопасности Куменского сельского поселения</t>
  </si>
  <si>
    <t>0100004050</t>
  </si>
  <si>
    <t>Софинансирование расходных обязательств, возникающих при выполнении полномочий органов местного самоуправления по вопросам местного значения</t>
  </si>
  <si>
    <t>Создание мест (площадок) накопления твердых коммунальных отходов</t>
  </si>
  <si>
    <t xml:space="preserve">        Закупка товаров, работ и услуг для обеспечения государственных (муниципальных) нужд</t>
  </si>
  <si>
    <t>0200015540</t>
  </si>
  <si>
    <t>02000S5540</t>
  </si>
  <si>
    <t xml:space="preserve">          Мероприятия в сфере коммунального  хозяйства за счет средств резервного фонда</t>
  </si>
  <si>
    <t>010001403А</t>
  </si>
  <si>
    <t>010001403Б</t>
  </si>
  <si>
    <t>Мероприятия в сфере управления земельными ресурсами</t>
  </si>
  <si>
    <t>Прочее благоустройство населенных пунктов</t>
  </si>
  <si>
    <t>0200007030</t>
  </si>
  <si>
    <t>ИСПОЛНЕНИЕ РАСХОДОВ</t>
  </si>
  <si>
    <t>по ведомственной структуре расходов бюджета поселения за 2019 год</t>
  </si>
  <si>
    <t>Исполнено</t>
  </si>
  <si>
    <t>% исполнения</t>
  </si>
  <si>
    <t xml:space="preserve">от 20.05.2020 № 19/136    </t>
  </si>
</sst>
</file>

<file path=xl/styles.xml><?xml version="1.0" encoding="utf-8"?>
<styleSheet xmlns="http://schemas.openxmlformats.org/spreadsheetml/2006/main">
  <fonts count="12">
    <font>
      <sz val="11"/>
      <name val="Calibri"/>
      <family val="2"/>
      <scheme val="minor"/>
    </font>
    <font>
      <sz val="11"/>
      <name val="Calibri"/>
      <family val="2"/>
      <scheme val="minor"/>
    </font>
    <font>
      <sz val="10"/>
      <color rgb="FF000000"/>
      <name val="Arial Cyr"/>
      <family val="2"/>
    </font>
    <font>
      <b/>
      <sz val="10"/>
      <color rgb="FF000000"/>
      <name val="Arial Cyr"/>
      <family val="2"/>
    </font>
    <font>
      <b/>
      <sz val="12"/>
      <color rgb="FF000000"/>
      <name val="Arial Cyr"/>
      <family val="2"/>
    </font>
    <font>
      <sz val="11"/>
      <color rgb="FF000000"/>
      <name val="Calibri"/>
      <family val="2"/>
      <scheme val="minor"/>
    </font>
    <font>
      <sz val="10"/>
      <color rgb="FF000000"/>
      <name val="Arial"/>
      <family val="2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b/>
      <sz val="10"/>
      <color rgb="FF000000"/>
      <name val="Arial Cyr"/>
      <charset val="204"/>
    </font>
    <font>
      <b/>
      <sz val="10"/>
      <name val="Arial"/>
      <family val="2"/>
      <charset val="204"/>
    </font>
    <font>
      <sz val="14"/>
      <color rgb="FF000000"/>
      <name val="Arial Cyr"/>
      <family val="2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2" fillId="0" borderId="1">
      <alignment horizontal="center" vertical="center" wrapText="1"/>
    </xf>
    <xf numFmtId="0" fontId="2" fillId="0" borderId="0"/>
    <xf numFmtId="0" fontId="2" fillId="0" borderId="0">
      <alignment wrapText="1"/>
    </xf>
    <xf numFmtId="0" fontId="3" fillId="0" borderId="2">
      <alignment horizontal="right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4" fillId="0" borderId="0">
      <alignment horizontal="center"/>
    </xf>
    <xf numFmtId="0" fontId="2" fillId="0" borderId="0">
      <alignment horizontal="right"/>
    </xf>
    <xf numFmtId="0" fontId="2" fillId="0" borderId="0">
      <alignment horizontal="left" wrapText="1"/>
    </xf>
    <xf numFmtId="0" fontId="3" fillId="0" borderId="1">
      <alignment vertical="top" wrapText="1"/>
    </xf>
    <xf numFmtId="1" fontId="2" fillId="0" borderId="1">
      <alignment horizontal="center" vertical="top" shrinkToFit="1"/>
    </xf>
    <xf numFmtId="4" fontId="3" fillId="2" borderId="1">
      <alignment horizontal="right" vertical="top" shrinkToFit="1"/>
    </xf>
    <xf numFmtId="4" fontId="3" fillId="3" borderId="1">
      <alignment horizontal="right" vertical="top" shrinkToFit="1"/>
    </xf>
    <xf numFmtId="0" fontId="1" fillId="0" borderId="0"/>
    <xf numFmtId="0" fontId="1" fillId="0" borderId="0"/>
    <xf numFmtId="0" fontId="5" fillId="0" borderId="0"/>
    <xf numFmtId="0" fontId="5" fillId="0" borderId="0"/>
    <xf numFmtId="0" fontId="1" fillId="0" borderId="0"/>
    <xf numFmtId="0" fontId="6" fillId="4" borderId="0"/>
    <xf numFmtId="0" fontId="5" fillId="0" borderId="0"/>
    <xf numFmtId="0" fontId="6" fillId="0" borderId="0"/>
    <xf numFmtId="1" fontId="2" fillId="0" borderId="1">
      <alignment horizontal="left" vertical="top" wrapText="1" indent="2"/>
    </xf>
    <xf numFmtId="4" fontId="3" fillId="0" borderId="1">
      <alignment horizontal="right" vertical="top" shrinkToFit="1"/>
    </xf>
    <xf numFmtId="4" fontId="2" fillId="0" borderId="1">
      <alignment horizontal="right" vertical="top" shrinkToFit="1"/>
    </xf>
    <xf numFmtId="0" fontId="3" fillId="0" borderId="1">
      <alignment vertical="top" wrapText="1"/>
    </xf>
  </cellStyleXfs>
  <cellXfs count="29">
    <xf numFmtId="0" fontId="0" fillId="0" borderId="0" xfId="0"/>
    <xf numFmtId="0" fontId="0" fillId="0" borderId="0" xfId="0" applyProtection="1">
      <protection locked="0"/>
    </xf>
    <xf numFmtId="0" fontId="2" fillId="0" borderId="0" xfId="2" applyNumberFormat="1" applyProtection="1"/>
    <xf numFmtId="0" fontId="3" fillId="0" borderId="1" xfId="10" applyNumberFormat="1" applyProtection="1">
      <alignment vertical="top" wrapText="1"/>
    </xf>
    <xf numFmtId="4" fontId="3" fillId="2" borderId="1" xfId="12" applyNumberFormat="1" applyProtection="1">
      <alignment horizontal="right" vertical="top" shrinkToFit="1"/>
    </xf>
    <xf numFmtId="0" fontId="7" fillId="0" borderId="0" xfId="0" applyFont="1" applyAlignment="1">
      <alignment horizontal="left"/>
    </xf>
    <xf numFmtId="0" fontId="0" fillId="0" borderId="0" xfId="0" applyAlignment="1" applyProtection="1">
      <alignment horizontal="left"/>
      <protection locked="0"/>
    </xf>
    <xf numFmtId="0" fontId="8" fillId="0" borderId="0" xfId="0" applyFont="1" applyAlignment="1">
      <alignment horizontal="left"/>
    </xf>
    <xf numFmtId="0" fontId="9" fillId="0" borderId="1" xfId="1" applyNumberFormat="1" applyFont="1" applyProtection="1">
      <alignment horizontal="center" vertical="center" wrapText="1"/>
    </xf>
    <xf numFmtId="0" fontId="9" fillId="0" borderId="1" xfId="1" applyNumberFormat="1" applyFont="1" applyAlignment="1" applyProtection="1">
      <alignment horizontal="left" vertical="center" wrapText="1"/>
    </xf>
    <xf numFmtId="49" fontId="9" fillId="0" borderId="1" xfId="1" applyNumberFormat="1" applyFont="1" applyProtection="1">
      <alignment horizontal="center" vertical="center" wrapText="1"/>
    </xf>
    <xf numFmtId="49" fontId="2" fillId="0" borderId="1" xfId="11" applyNumberFormat="1" applyProtection="1">
      <alignment horizontal="center" vertical="top" shrinkToFit="1"/>
    </xf>
    <xf numFmtId="49" fontId="7" fillId="0" borderId="0" xfId="0" applyNumberFormat="1" applyFont="1" applyAlignment="1">
      <alignment horizontal="left"/>
    </xf>
    <xf numFmtId="49" fontId="8" fillId="0" borderId="0" xfId="0" applyNumberFormat="1" applyFont="1" applyAlignment="1">
      <alignment horizontal="left"/>
    </xf>
    <xf numFmtId="49" fontId="0" fillId="0" borderId="0" xfId="0" applyNumberFormat="1" applyAlignment="1" applyProtection="1">
      <alignment horizontal="left"/>
      <protection locked="0"/>
    </xf>
    <xf numFmtId="49" fontId="2" fillId="0" borderId="0" xfId="2" applyNumberFormat="1" applyProtection="1"/>
    <xf numFmtId="49" fontId="0" fillId="0" borderId="0" xfId="0" applyNumberFormat="1" applyProtection="1">
      <protection locked="0"/>
    </xf>
    <xf numFmtId="0" fontId="3" fillId="0" borderId="1" xfId="25" applyNumberFormat="1" applyAlignment="1" applyProtection="1">
      <alignment vertical="top" wrapText="1"/>
    </xf>
    <xf numFmtId="4" fontId="9" fillId="0" borderId="1" xfId="1" applyNumberFormat="1" applyFont="1" applyAlignment="1" applyProtection="1">
      <alignment horizontal="right" vertical="center" wrapText="1"/>
    </xf>
    <xf numFmtId="0" fontId="10" fillId="0" borderId="3" xfId="0" applyFont="1" applyBorder="1" applyAlignment="1">
      <alignment wrapText="1"/>
    </xf>
    <xf numFmtId="0" fontId="3" fillId="0" borderId="1" xfId="25" applyNumberFormat="1" applyProtection="1">
      <alignment vertical="top" wrapText="1"/>
    </xf>
    <xf numFmtId="49" fontId="11" fillId="0" borderId="1" xfId="11" applyNumberFormat="1" applyFont="1" applyProtection="1">
      <alignment horizontal="center" vertical="top" shrinkToFit="1"/>
    </xf>
    <xf numFmtId="0" fontId="3" fillId="0" borderId="1" xfId="10" applyNumberFormat="1" applyAlignment="1" applyProtection="1">
      <alignment horizontal="left" vertical="top" wrapText="1"/>
    </xf>
    <xf numFmtId="0" fontId="2" fillId="0" borderId="0" xfId="9">
      <alignment horizontal="left" wrapText="1"/>
    </xf>
    <xf numFmtId="0" fontId="10" fillId="0" borderId="4" xfId="0" applyFont="1" applyBorder="1" applyAlignment="1">
      <alignment vertical="center"/>
    </xf>
    <xf numFmtId="4" fontId="9" fillId="5" borderId="1" xfId="1" applyNumberFormat="1" applyFont="1" applyFill="1" applyAlignment="1" applyProtection="1">
      <alignment horizontal="right" vertical="center" wrapText="1"/>
    </xf>
    <xf numFmtId="0" fontId="2" fillId="0" borderId="0" xfId="9" applyNumberFormat="1" applyProtection="1">
      <alignment horizontal="left" wrapText="1"/>
    </xf>
    <xf numFmtId="0" fontId="2" fillId="0" borderId="0" xfId="9">
      <alignment horizontal="left" wrapText="1"/>
    </xf>
    <xf numFmtId="0" fontId="8" fillId="0" borderId="0" xfId="0" applyFont="1" applyAlignment="1">
      <alignment horizontal="left"/>
    </xf>
  </cellXfs>
  <cellStyles count="26">
    <cellStyle name="br" xfId="14"/>
    <cellStyle name="col" xfId="15"/>
    <cellStyle name="style0" xfId="16"/>
    <cellStyle name="td" xfId="17"/>
    <cellStyle name="tr" xfId="18"/>
    <cellStyle name="xl21" xfId="19"/>
    <cellStyle name="xl22" xfId="1"/>
    <cellStyle name="xl23" xfId="2"/>
    <cellStyle name="xl24" xfId="20"/>
    <cellStyle name="xl25" xfId="21"/>
    <cellStyle name="xl26" xfId="3"/>
    <cellStyle name="xl27" xfId="4"/>
    <cellStyle name="xl28" xfId="5"/>
    <cellStyle name="xl29" xfId="6"/>
    <cellStyle name="xl30" xfId="7"/>
    <cellStyle name="xl31" xfId="8"/>
    <cellStyle name="xl32" xfId="9"/>
    <cellStyle name="xl33" xfId="10"/>
    <cellStyle name="xl34" xfId="22"/>
    <cellStyle name="xl35" xfId="11"/>
    <cellStyle name="xl36" xfId="12"/>
    <cellStyle name="xl37" xfId="23"/>
    <cellStyle name="xl38" xfId="24"/>
    <cellStyle name="xl39" xfId="13"/>
    <cellStyle name="xl61" xfId="25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A1:O107"/>
  <sheetViews>
    <sheetView showGridLines="0" tabSelected="1" view="pageBreakPreview" zoomScaleNormal="100" zoomScaleSheetLayoutView="100" workbookViewId="0">
      <pane ySplit="12" topLeftCell="A53" activePane="bottomLeft" state="frozen"/>
      <selection pane="bottomLeft" activeCell="E53" sqref="E53"/>
    </sheetView>
  </sheetViews>
  <sheetFormatPr defaultRowHeight="15" outlineLevelRow="5"/>
  <cols>
    <col min="1" max="1" width="40" style="1" customWidth="1"/>
    <col min="2" max="2" width="9.85546875" style="1" customWidth="1"/>
    <col min="3" max="3" width="7.7109375" style="1" customWidth="1"/>
    <col min="4" max="4" width="7.7109375" style="16" customWidth="1"/>
    <col min="5" max="5" width="10.7109375" style="1" customWidth="1"/>
    <col min="6" max="6" width="7.7109375" style="16" customWidth="1"/>
    <col min="7" max="9" width="11.7109375" style="1" customWidth="1"/>
    <col min="10" max="10" width="0.28515625" style="1" customWidth="1"/>
    <col min="11" max="11" width="9.140625" style="1" hidden="1" customWidth="1"/>
    <col min="12" max="16384" width="9.140625" style="1"/>
  </cols>
  <sheetData>
    <row r="1" spans="1:15" ht="15.75">
      <c r="A1" s="5"/>
      <c r="B1" s="5"/>
      <c r="C1" s="5"/>
      <c r="D1" s="12"/>
      <c r="E1" s="5"/>
      <c r="F1" s="12" t="s">
        <v>82</v>
      </c>
      <c r="G1" s="5"/>
      <c r="H1" s="5"/>
      <c r="I1" s="5"/>
      <c r="J1" s="6"/>
      <c r="K1" s="6"/>
      <c r="L1" s="6"/>
      <c r="M1" s="6"/>
      <c r="N1" s="6"/>
    </row>
    <row r="2" spans="1:15" ht="15.75">
      <c r="A2" s="5"/>
      <c r="B2" s="5"/>
      <c r="C2" s="5"/>
      <c r="D2" s="12"/>
      <c r="E2" s="5"/>
      <c r="F2" s="12" t="s">
        <v>72</v>
      </c>
      <c r="G2" s="5"/>
      <c r="H2" s="5"/>
      <c r="I2" s="5"/>
      <c r="J2" s="6"/>
      <c r="K2" s="6"/>
      <c r="L2" s="6"/>
      <c r="M2" s="6"/>
      <c r="N2" s="6"/>
    </row>
    <row r="3" spans="1:15" ht="15.75">
      <c r="A3" s="5"/>
      <c r="B3" s="5"/>
      <c r="C3" s="5"/>
      <c r="D3" s="12"/>
      <c r="E3" s="5"/>
      <c r="F3" s="12" t="s">
        <v>83</v>
      </c>
      <c r="G3" s="5"/>
      <c r="H3" s="5"/>
      <c r="I3" s="5"/>
      <c r="J3" s="6"/>
      <c r="K3" s="6"/>
      <c r="L3" s="6"/>
      <c r="M3" s="6"/>
      <c r="N3" s="6"/>
    </row>
    <row r="4" spans="1:15" ht="15.75">
      <c r="A4" s="5"/>
      <c r="B4" s="5"/>
      <c r="C4" s="5"/>
      <c r="D4" s="12"/>
      <c r="E4" s="5"/>
      <c r="F4" s="12" t="s">
        <v>117</v>
      </c>
      <c r="G4" s="5"/>
      <c r="H4" s="5"/>
      <c r="I4" s="5"/>
      <c r="J4" s="6"/>
      <c r="K4" s="6"/>
      <c r="L4" s="6"/>
      <c r="M4" s="6"/>
      <c r="N4" s="6"/>
    </row>
    <row r="5" spans="1:15" ht="15.75">
      <c r="A5" s="5"/>
      <c r="B5" s="5"/>
      <c r="C5" s="5"/>
      <c r="D5" s="12"/>
      <c r="E5" s="5"/>
      <c r="F5" s="13"/>
      <c r="G5" s="7"/>
      <c r="H5" s="7"/>
      <c r="I5" s="7"/>
      <c r="J5" s="6"/>
      <c r="K5" s="6"/>
      <c r="L5" s="6"/>
      <c r="M5" s="6"/>
      <c r="N5" s="6"/>
    </row>
    <row r="6" spans="1:15" ht="15.75">
      <c r="A6" s="7"/>
      <c r="B6" s="7"/>
      <c r="C6" s="7"/>
      <c r="D6" s="13"/>
      <c r="E6" s="7"/>
      <c r="F6" s="13"/>
      <c r="G6" s="7"/>
      <c r="H6" s="7"/>
      <c r="I6" s="7"/>
      <c r="J6" s="6"/>
      <c r="K6" s="6"/>
      <c r="L6" s="6"/>
      <c r="M6" s="6"/>
      <c r="N6" s="6"/>
    </row>
    <row r="7" spans="1:15">
      <c r="A7" s="6"/>
      <c r="B7" s="6"/>
      <c r="C7" s="6"/>
      <c r="D7" s="14"/>
      <c r="E7" s="6"/>
      <c r="F7" s="14"/>
      <c r="G7" s="6"/>
      <c r="H7" s="6"/>
      <c r="I7" s="6"/>
      <c r="J7" s="6"/>
      <c r="K7" s="6"/>
      <c r="L7" s="6"/>
      <c r="M7" s="6"/>
      <c r="N7" s="6"/>
    </row>
    <row r="8" spans="1:15">
      <c r="A8" s="6"/>
      <c r="B8" s="6"/>
      <c r="C8" s="6"/>
      <c r="D8" s="14"/>
      <c r="E8" s="6"/>
      <c r="F8" s="14"/>
      <c r="G8" s="6"/>
      <c r="H8" s="6"/>
      <c r="I8" s="6"/>
      <c r="J8" s="6"/>
      <c r="K8" s="6"/>
      <c r="L8" s="6"/>
      <c r="M8" s="6"/>
      <c r="N8" s="6"/>
    </row>
    <row r="9" spans="1:15" ht="15.75">
      <c r="A9" s="5"/>
      <c r="B9" s="28" t="s">
        <v>113</v>
      </c>
      <c r="C9" s="28"/>
      <c r="D9" s="28"/>
      <c r="E9" s="28"/>
      <c r="F9" s="28"/>
      <c r="G9" s="28"/>
      <c r="H9" s="28"/>
      <c r="I9" s="28"/>
      <c r="J9" s="28"/>
      <c r="K9" s="28"/>
      <c r="L9" s="6"/>
      <c r="M9" s="6"/>
      <c r="N9" s="6"/>
    </row>
    <row r="10" spans="1:15">
      <c r="A10" s="6"/>
      <c r="B10" s="6"/>
      <c r="C10" s="6"/>
      <c r="D10" s="14"/>
      <c r="E10" s="6"/>
      <c r="F10" s="14"/>
      <c r="G10" s="6"/>
      <c r="H10" s="6"/>
      <c r="I10" s="6"/>
      <c r="J10" s="6"/>
      <c r="K10" s="6"/>
      <c r="L10" s="6"/>
      <c r="M10" s="6"/>
      <c r="N10" s="6"/>
    </row>
    <row r="11" spans="1:15" ht="15.75">
      <c r="A11" s="28" t="s">
        <v>114</v>
      </c>
      <c r="B11" s="28"/>
      <c r="C11" s="28"/>
      <c r="D11" s="28"/>
      <c r="E11" s="28"/>
      <c r="F11" s="28"/>
      <c r="G11" s="28"/>
      <c r="H11" s="28"/>
      <c r="I11" s="28"/>
      <c r="J11" s="28"/>
      <c r="K11" s="28"/>
      <c r="L11" s="28"/>
      <c r="M11" s="28"/>
      <c r="N11" s="28"/>
      <c r="O11" s="28"/>
    </row>
    <row r="12" spans="1:15" ht="42.75" customHeight="1">
      <c r="A12" s="8" t="s">
        <v>73</v>
      </c>
      <c r="B12" s="8" t="s">
        <v>74</v>
      </c>
      <c r="C12" s="8" t="s">
        <v>75</v>
      </c>
      <c r="D12" s="10" t="s">
        <v>76</v>
      </c>
      <c r="E12" s="8" t="s">
        <v>77</v>
      </c>
      <c r="F12" s="10" t="s">
        <v>78</v>
      </c>
      <c r="G12" s="8" t="s">
        <v>0</v>
      </c>
      <c r="H12" s="24" t="s">
        <v>115</v>
      </c>
      <c r="I12" s="8" t="s">
        <v>116</v>
      </c>
      <c r="J12" s="2"/>
    </row>
    <row r="13" spans="1:15" ht="19.5" customHeight="1">
      <c r="A13" s="9" t="s">
        <v>79</v>
      </c>
      <c r="B13" s="10" t="s">
        <v>3</v>
      </c>
      <c r="C13" s="10" t="s">
        <v>80</v>
      </c>
      <c r="D13" s="10" t="s">
        <v>80</v>
      </c>
      <c r="E13" s="10" t="s">
        <v>2</v>
      </c>
      <c r="F13" s="10" t="s">
        <v>3</v>
      </c>
      <c r="G13" s="18">
        <f>G14+G48+G56+G62+G87+G103+G53</f>
        <v>7185</v>
      </c>
      <c r="H13" s="18">
        <f>H14+H48+H56+H62+H87+H103+H53</f>
        <v>6588.3000000000011</v>
      </c>
      <c r="I13" s="25">
        <f>H13/G13*100</f>
        <v>91.695198329853881</v>
      </c>
      <c r="J13" s="2"/>
    </row>
    <row r="14" spans="1:15" outlineLevel="1">
      <c r="A14" s="3" t="s">
        <v>4</v>
      </c>
      <c r="B14" s="11" t="s">
        <v>1</v>
      </c>
      <c r="C14" s="11" t="s">
        <v>81</v>
      </c>
      <c r="D14" s="11" t="s">
        <v>80</v>
      </c>
      <c r="E14" s="11" t="s">
        <v>2</v>
      </c>
      <c r="F14" s="11" t="s">
        <v>3</v>
      </c>
      <c r="G14" s="4">
        <f>G15+G19+G25+G29</f>
        <v>2531.3000000000002</v>
      </c>
      <c r="H14" s="4">
        <f>H15+H19+H25+H29</f>
        <v>2467.6999999999998</v>
      </c>
      <c r="I14" s="25">
        <f t="shared" ref="I14:I77" si="0">H14/G14*100</f>
        <v>97.487457037885662</v>
      </c>
      <c r="J14" s="2"/>
    </row>
    <row r="15" spans="1:15" ht="51" outlineLevel="2">
      <c r="A15" s="3" t="s">
        <v>5</v>
      </c>
      <c r="B15" s="11" t="s">
        <v>1</v>
      </c>
      <c r="C15" s="11" t="s">
        <v>81</v>
      </c>
      <c r="D15" s="11" t="s">
        <v>84</v>
      </c>
      <c r="E15" s="11" t="s">
        <v>2</v>
      </c>
      <c r="F15" s="11" t="s">
        <v>3</v>
      </c>
      <c r="G15" s="4">
        <v>529.20000000000005</v>
      </c>
      <c r="H15" s="4">
        <v>529.20000000000005</v>
      </c>
      <c r="I15" s="25">
        <f t="shared" si="0"/>
        <v>100</v>
      </c>
      <c r="J15" s="2"/>
    </row>
    <row r="16" spans="1:15" ht="51" outlineLevel="3">
      <c r="A16" s="3" t="s">
        <v>6</v>
      </c>
      <c r="B16" s="11" t="s">
        <v>1</v>
      </c>
      <c r="C16" s="11" t="s">
        <v>81</v>
      </c>
      <c r="D16" s="11" t="s">
        <v>84</v>
      </c>
      <c r="E16" s="11" t="s">
        <v>7</v>
      </c>
      <c r="F16" s="11" t="s">
        <v>3</v>
      </c>
      <c r="G16" s="4">
        <v>529.20000000000005</v>
      </c>
      <c r="H16" s="4">
        <v>529.20000000000005</v>
      </c>
      <c r="I16" s="25">
        <f t="shared" si="0"/>
        <v>100</v>
      </c>
      <c r="J16" s="2"/>
    </row>
    <row r="17" spans="1:10" outlineLevel="4">
      <c r="A17" s="3" t="s">
        <v>8</v>
      </c>
      <c r="B17" s="11" t="s">
        <v>1</v>
      </c>
      <c r="C17" s="11" t="s">
        <v>81</v>
      </c>
      <c r="D17" s="11" t="s">
        <v>84</v>
      </c>
      <c r="E17" s="11" t="s">
        <v>9</v>
      </c>
      <c r="F17" s="11" t="s">
        <v>3</v>
      </c>
      <c r="G17" s="4">
        <v>529.20000000000005</v>
      </c>
      <c r="H17" s="4">
        <v>529.20000000000005</v>
      </c>
      <c r="I17" s="25">
        <f t="shared" si="0"/>
        <v>100</v>
      </c>
      <c r="J17" s="2"/>
    </row>
    <row r="18" spans="1:10" ht="89.25" outlineLevel="5">
      <c r="A18" s="3" t="s">
        <v>10</v>
      </c>
      <c r="B18" s="11" t="s">
        <v>1</v>
      </c>
      <c r="C18" s="11" t="s">
        <v>81</v>
      </c>
      <c r="D18" s="11" t="s">
        <v>84</v>
      </c>
      <c r="E18" s="11" t="s">
        <v>9</v>
      </c>
      <c r="F18" s="11" t="s">
        <v>11</v>
      </c>
      <c r="G18" s="4">
        <v>529.20000000000005</v>
      </c>
      <c r="H18" s="4">
        <v>529.20000000000005</v>
      </c>
      <c r="I18" s="25">
        <f t="shared" si="0"/>
        <v>100</v>
      </c>
      <c r="J18" s="2"/>
    </row>
    <row r="19" spans="1:10" ht="76.5" outlineLevel="2">
      <c r="A19" s="3" t="s">
        <v>12</v>
      </c>
      <c r="B19" s="11" t="s">
        <v>1</v>
      </c>
      <c r="C19" s="11" t="s">
        <v>81</v>
      </c>
      <c r="D19" s="11" t="s">
        <v>85</v>
      </c>
      <c r="E19" s="11" t="s">
        <v>2</v>
      </c>
      <c r="F19" s="11" t="s">
        <v>3</v>
      </c>
      <c r="G19" s="4">
        <f>G22+G23+G24</f>
        <v>1268.8</v>
      </c>
      <c r="H19" s="4">
        <f>H22+H23+H24</f>
        <v>1221</v>
      </c>
      <c r="I19" s="25">
        <f t="shared" si="0"/>
        <v>96.232660781841119</v>
      </c>
      <c r="J19" s="2"/>
    </row>
    <row r="20" spans="1:10" ht="51" outlineLevel="3">
      <c r="A20" s="3" t="s">
        <v>6</v>
      </c>
      <c r="B20" s="11" t="s">
        <v>1</v>
      </c>
      <c r="C20" s="11" t="s">
        <v>81</v>
      </c>
      <c r="D20" s="11" t="s">
        <v>85</v>
      </c>
      <c r="E20" s="11" t="s">
        <v>7</v>
      </c>
      <c r="F20" s="11" t="s">
        <v>3</v>
      </c>
      <c r="G20" s="4">
        <f>G22+G23+G24</f>
        <v>1268.8</v>
      </c>
      <c r="H20" s="4">
        <f>H22+H23+H24</f>
        <v>1221</v>
      </c>
      <c r="I20" s="25">
        <f t="shared" si="0"/>
        <v>96.232660781841119</v>
      </c>
      <c r="J20" s="2"/>
    </row>
    <row r="21" spans="1:10" ht="38.25" outlineLevel="4">
      <c r="A21" s="3" t="s">
        <v>13</v>
      </c>
      <c r="B21" s="11" t="s">
        <v>1</v>
      </c>
      <c r="C21" s="11" t="s">
        <v>81</v>
      </c>
      <c r="D21" s="11" t="s">
        <v>85</v>
      </c>
      <c r="E21" s="11" t="s">
        <v>14</v>
      </c>
      <c r="F21" s="11" t="s">
        <v>3</v>
      </c>
      <c r="G21" s="4">
        <f>G22+G23+G24</f>
        <v>1268.8</v>
      </c>
      <c r="H21" s="4">
        <f>H22+H23+H24</f>
        <v>1221</v>
      </c>
      <c r="I21" s="25">
        <f t="shared" si="0"/>
        <v>96.232660781841119</v>
      </c>
      <c r="J21" s="2"/>
    </row>
    <row r="22" spans="1:10" ht="89.25" outlineLevel="5">
      <c r="A22" s="3" t="s">
        <v>10</v>
      </c>
      <c r="B22" s="11" t="s">
        <v>1</v>
      </c>
      <c r="C22" s="11" t="s">
        <v>81</v>
      </c>
      <c r="D22" s="11" t="s">
        <v>85</v>
      </c>
      <c r="E22" s="11" t="s">
        <v>14</v>
      </c>
      <c r="F22" s="11" t="s">
        <v>11</v>
      </c>
      <c r="G22" s="4">
        <v>1095.3</v>
      </c>
      <c r="H22" s="4">
        <v>1077.9000000000001</v>
      </c>
      <c r="I22" s="25">
        <f t="shared" si="0"/>
        <v>98.411394138592172</v>
      </c>
      <c r="J22" s="2"/>
    </row>
    <row r="23" spans="1:10" ht="38.25" outlineLevel="5">
      <c r="A23" s="3" t="s">
        <v>15</v>
      </c>
      <c r="B23" s="11" t="s">
        <v>1</v>
      </c>
      <c r="C23" s="11" t="s">
        <v>81</v>
      </c>
      <c r="D23" s="11" t="s">
        <v>85</v>
      </c>
      <c r="E23" s="11" t="s">
        <v>14</v>
      </c>
      <c r="F23" s="11" t="s">
        <v>16</v>
      </c>
      <c r="G23" s="4">
        <v>168.7</v>
      </c>
      <c r="H23" s="4">
        <v>138.30000000000001</v>
      </c>
      <c r="I23" s="25">
        <f t="shared" si="0"/>
        <v>81.979845880260825</v>
      </c>
      <c r="J23" s="2"/>
    </row>
    <row r="24" spans="1:10" outlineLevel="5">
      <c r="A24" s="3" t="s">
        <v>17</v>
      </c>
      <c r="B24" s="11" t="s">
        <v>1</v>
      </c>
      <c r="C24" s="11" t="s">
        <v>81</v>
      </c>
      <c r="D24" s="11" t="s">
        <v>85</v>
      </c>
      <c r="E24" s="11" t="s">
        <v>14</v>
      </c>
      <c r="F24" s="11" t="s">
        <v>18</v>
      </c>
      <c r="G24" s="4">
        <v>4.8</v>
      </c>
      <c r="H24" s="4">
        <v>4.8</v>
      </c>
      <c r="I24" s="25">
        <f t="shared" si="0"/>
        <v>100</v>
      </c>
      <c r="J24" s="2"/>
    </row>
    <row r="25" spans="1:10" hidden="1" outlineLevel="2">
      <c r="A25" s="3" t="s">
        <v>19</v>
      </c>
      <c r="B25" s="11" t="s">
        <v>1</v>
      </c>
      <c r="C25" s="11" t="s">
        <v>81</v>
      </c>
      <c r="D25" s="11" t="s">
        <v>87</v>
      </c>
      <c r="E25" s="11" t="s">
        <v>2</v>
      </c>
      <c r="F25" s="11" t="s">
        <v>3</v>
      </c>
      <c r="G25" s="4">
        <v>0</v>
      </c>
      <c r="H25" s="4"/>
      <c r="I25" s="25" t="e">
        <f t="shared" si="0"/>
        <v>#DIV/0!</v>
      </c>
      <c r="J25" s="2"/>
    </row>
    <row r="26" spans="1:10" ht="51" hidden="1" outlineLevel="3">
      <c r="A26" s="3" t="s">
        <v>6</v>
      </c>
      <c r="B26" s="11" t="s">
        <v>1</v>
      </c>
      <c r="C26" s="11" t="s">
        <v>81</v>
      </c>
      <c r="D26" s="11" t="s">
        <v>87</v>
      </c>
      <c r="E26" s="11" t="s">
        <v>7</v>
      </c>
      <c r="F26" s="11" t="s">
        <v>3</v>
      </c>
      <c r="G26" s="4">
        <v>0</v>
      </c>
      <c r="H26" s="4"/>
      <c r="I26" s="25" t="e">
        <f t="shared" si="0"/>
        <v>#DIV/0!</v>
      </c>
      <c r="J26" s="2"/>
    </row>
    <row r="27" spans="1:10" ht="25.5" hidden="1" outlineLevel="4">
      <c r="A27" s="3" t="s">
        <v>20</v>
      </c>
      <c r="B27" s="11" t="s">
        <v>1</v>
      </c>
      <c r="C27" s="11" t="s">
        <v>81</v>
      </c>
      <c r="D27" s="11" t="s">
        <v>87</v>
      </c>
      <c r="E27" s="11" t="s">
        <v>21</v>
      </c>
      <c r="F27" s="11" t="s">
        <v>3</v>
      </c>
      <c r="G27" s="4">
        <v>0</v>
      </c>
      <c r="H27" s="4"/>
      <c r="I27" s="25" t="e">
        <f t="shared" si="0"/>
        <v>#DIV/0!</v>
      </c>
      <c r="J27" s="2"/>
    </row>
    <row r="28" spans="1:10" hidden="1" outlineLevel="5">
      <c r="A28" s="3" t="s">
        <v>17</v>
      </c>
      <c r="B28" s="11" t="s">
        <v>1</v>
      </c>
      <c r="C28" s="11" t="s">
        <v>81</v>
      </c>
      <c r="D28" s="11" t="s">
        <v>87</v>
      </c>
      <c r="E28" s="11" t="s">
        <v>21</v>
      </c>
      <c r="F28" s="11" t="s">
        <v>18</v>
      </c>
      <c r="G28" s="4">
        <v>0</v>
      </c>
      <c r="H28" s="4"/>
      <c r="I28" s="25" t="e">
        <f t="shared" si="0"/>
        <v>#DIV/0!</v>
      </c>
      <c r="J28" s="2"/>
    </row>
    <row r="29" spans="1:10" ht="25.5" outlineLevel="2" collapsed="1">
      <c r="A29" s="3" t="s">
        <v>22</v>
      </c>
      <c r="B29" s="11" t="s">
        <v>1</v>
      </c>
      <c r="C29" s="11" t="s">
        <v>81</v>
      </c>
      <c r="D29" s="11" t="s">
        <v>88</v>
      </c>
      <c r="E29" s="11" t="s">
        <v>2</v>
      </c>
      <c r="F29" s="11" t="s">
        <v>3</v>
      </c>
      <c r="G29" s="4">
        <f>G30+G41</f>
        <v>733.30000000000007</v>
      </c>
      <c r="H29" s="4">
        <f>H30+H41</f>
        <v>717.5</v>
      </c>
      <c r="I29" s="25">
        <f t="shared" si="0"/>
        <v>97.845356607118489</v>
      </c>
      <c r="J29" s="2"/>
    </row>
    <row r="30" spans="1:10" ht="51" outlineLevel="3">
      <c r="A30" s="3" t="s">
        <v>6</v>
      </c>
      <c r="B30" s="11" t="s">
        <v>1</v>
      </c>
      <c r="C30" s="11" t="s">
        <v>81</v>
      </c>
      <c r="D30" s="11" t="s">
        <v>88</v>
      </c>
      <c r="E30" s="11" t="s">
        <v>7</v>
      </c>
      <c r="F30" s="11" t="s">
        <v>3</v>
      </c>
      <c r="G30" s="4">
        <f>G31+G33+G39+G35+G37</f>
        <v>582.30000000000007</v>
      </c>
      <c r="H30" s="4">
        <f>H31+H33+H39+H35+H37</f>
        <v>566.5</v>
      </c>
      <c r="I30" s="25">
        <f t="shared" si="0"/>
        <v>97.286622016142871</v>
      </c>
      <c r="J30" s="2"/>
    </row>
    <row r="31" spans="1:10" ht="63.75" outlineLevel="4">
      <c r="A31" s="3" t="s">
        <v>23</v>
      </c>
      <c r="B31" s="11" t="s">
        <v>1</v>
      </c>
      <c r="C31" s="11" t="s">
        <v>81</v>
      </c>
      <c r="D31" s="11" t="s">
        <v>88</v>
      </c>
      <c r="E31" s="11" t="s">
        <v>24</v>
      </c>
      <c r="F31" s="11" t="s">
        <v>3</v>
      </c>
      <c r="G31" s="4">
        <v>1.5</v>
      </c>
      <c r="H31" s="4">
        <v>1.5</v>
      </c>
      <c r="I31" s="25">
        <f t="shared" si="0"/>
        <v>100</v>
      </c>
      <c r="J31" s="2"/>
    </row>
    <row r="32" spans="1:10" outlineLevel="5">
      <c r="A32" s="3" t="s">
        <v>17</v>
      </c>
      <c r="B32" s="11" t="s">
        <v>1</v>
      </c>
      <c r="C32" s="11" t="s">
        <v>81</v>
      </c>
      <c r="D32" s="11" t="s">
        <v>88</v>
      </c>
      <c r="E32" s="11" t="s">
        <v>24</v>
      </c>
      <c r="F32" s="11" t="s">
        <v>18</v>
      </c>
      <c r="G32" s="4">
        <v>1.5</v>
      </c>
      <c r="H32" s="4">
        <v>1.5</v>
      </c>
      <c r="I32" s="25">
        <f t="shared" si="0"/>
        <v>100</v>
      </c>
      <c r="J32" s="2"/>
    </row>
    <row r="33" spans="1:10" ht="38.25" outlineLevel="4">
      <c r="A33" s="3" t="s">
        <v>25</v>
      </c>
      <c r="B33" s="11" t="s">
        <v>1</v>
      </c>
      <c r="C33" s="11" t="s">
        <v>81</v>
      </c>
      <c r="D33" s="11" t="s">
        <v>88</v>
      </c>
      <c r="E33" s="11" t="s">
        <v>26</v>
      </c>
      <c r="F33" s="11" t="s">
        <v>3</v>
      </c>
      <c r="G33" s="4">
        <v>178.1</v>
      </c>
      <c r="H33" s="4">
        <v>162.30000000000001</v>
      </c>
      <c r="I33" s="25">
        <f t="shared" si="0"/>
        <v>91.128579449747335</v>
      </c>
      <c r="J33" s="2"/>
    </row>
    <row r="34" spans="1:10" ht="89.25" outlineLevel="5">
      <c r="A34" s="3" t="s">
        <v>10</v>
      </c>
      <c r="B34" s="11" t="s">
        <v>1</v>
      </c>
      <c r="C34" s="11" t="s">
        <v>81</v>
      </c>
      <c r="D34" s="11" t="s">
        <v>88</v>
      </c>
      <c r="E34" s="11" t="s">
        <v>26</v>
      </c>
      <c r="F34" s="11" t="s">
        <v>11</v>
      </c>
      <c r="G34" s="4">
        <v>178.1</v>
      </c>
      <c r="H34" s="4">
        <v>162.30000000000001</v>
      </c>
      <c r="I34" s="25">
        <f t="shared" si="0"/>
        <v>91.128579449747335</v>
      </c>
      <c r="J34" s="2"/>
    </row>
    <row r="35" spans="1:10" ht="38.25" outlineLevel="5">
      <c r="A35" s="3" t="s">
        <v>62</v>
      </c>
      <c r="B35" s="11" t="s">
        <v>1</v>
      </c>
      <c r="C35" s="11" t="s">
        <v>81</v>
      </c>
      <c r="D35" s="11" t="s">
        <v>88</v>
      </c>
      <c r="E35" s="11" t="s">
        <v>108</v>
      </c>
      <c r="F35" s="11" t="s">
        <v>3</v>
      </c>
      <c r="G35" s="4">
        <v>15</v>
      </c>
      <c r="H35" s="4">
        <v>15</v>
      </c>
      <c r="I35" s="25">
        <f t="shared" si="0"/>
        <v>100</v>
      </c>
      <c r="J35" s="2"/>
    </row>
    <row r="36" spans="1:10" ht="89.25" outlineLevel="5">
      <c r="A36" s="3" t="s">
        <v>10</v>
      </c>
      <c r="B36" s="11" t="s">
        <v>1</v>
      </c>
      <c r="C36" s="11" t="s">
        <v>81</v>
      </c>
      <c r="D36" s="11" t="s">
        <v>88</v>
      </c>
      <c r="E36" s="11" t="s">
        <v>108</v>
      </c>
      <c r="F36" s="11" t="s">
        <v>11</v>
      </c>
      <c r="G36" s="4">
        <v>15</v>
      </c>
      <c r="H36" s="4">
        <v>15</v>
      </c>
      <c r="I36" s="25">
        <f t="shared" si="0"/>
        <v>100</v>
      </c>
      <c r="J36" s="2"/>
    </row>
    <row r="37" spans="1:10" ht="51" outlineLevel="5">
      <c r="A37" s="3" t="s">
        <v>64</v>
      </c>
      <c r="B37" s="11" t="s">
        <v>1</v>
      </c>
      <c r="C37" s="11" t="s">
        <v>81</v>
      </c>
      <c r="D37" s="11" t="s">
        <v>88</v>
      </c>
      <c r="E37" s="11" t="s">
        <v>109</v>
      </c>
      <c r="F37" s="11" t="s">
        <v>3</v>
      </c>
      <c r="G37" s="4">
        <v>0.7</v>
      </c>
      <c r="H37" s="4">
        <v>0.7</v>
      </c>
      <c r="I37" s="25">
        <f t="shared" si="0"/>
        <v>100</v>
      </c>
      <c r="J37" s="2"/>
    </row>
    <row r="38" spans="1:10" ht="89.25" outlineLevel="5">
      <c r="A38" s="3" t="s">
        <v>10</v>
      </c>
      <c r="B38" s="11" t="s">
        <v>1</v>
      </c>
      <c r="C38" s="11" t="s">
        <v>81</v>
      </c>
      <c r="D38" s="11" t="s">
        <v>88</v>
      </c>
      <c r="E38" s="11" t="s">
        <v>109</v>
      </c>
      <c r="F38" s="11" t="s">
        <v>11</v>
      </c>
      <c r="G38" s="4">
        <v>0.7</v>
      </c>
      <c r="H38" s="4">
        <v>0.7</v>
      </c>
      <c r="I38" s="25">
        <f t="shared" si="0"/>
        <v>100</v>
      </c>
      <c r="J38" s="2"/>
    </row>
    <row r="39" spans="1:10" ht="25.5" outlineLevel="4">
      <c r="A39" s="3" t="s">
        <v>20</v>
      </c>
      <c r="B39" s="11" t="s">
        <v>1</v>
      </c>
      <c r="C39" s="11" t="s">
        <v>81</v>
      </c>
      <c r="D39" s="11" t="s">
        <v>88</v>
      </c>
      <c r="E39" s="11" t="s">
        <v>21</v>
      </c>
      <c r="F39" s="11" t="s">
        <v>3</v>
      </c>
      <c r="G39" s="4">
        <v>387</v>
      </c>
      <c r="H39" s="4">
        <v>387</v>
      </c>
      <c r="I39" s="25">
        <f t="shared" si="0"/>
        <v>100</v>
      </c>
      <c r="J39" s="2"/>
    </row>
    <row r="40" spans="1:10" ht="38.25" outlineLevel="5">
      <c r="A40" s="3" t="s">
        <v>15</v>
      </c>
      <c r="B40" s="11" t="s">
        <v>1</v>
      </c>
      <c r="C40" s="11" t="s">
        <v>81</v>
      </c>
      <c r="D40" s="11" t="s">
        <v>88</v>
      </c>
      <c r="E40" s="11" t="s">
        <v>21</v>
      </c>
      <c r="F40" s="11" t="s">
        <v>16</v>
      </c>
      <c r="G40" s="4">
        <v>387</v>
      </c>
      <c r="H40" s="4">
        <v>387</v>
      </c>
      <c r="I40" s="25">
        <f t="shared" si="0"/>
        <v>100</v>
      </c>
      <c r="J40" s="2"/>
    </row>
    <row r="41" spans="1:10" ht="51" outlineLevel="5">
      <c r="A41" s="17" t="s">
        <v>95</v>
      </c>
      <c r="B41" s="11" t="s">
        <v>1</v>
      </c>
      <c r="C41" s="11" t="s">
        <v>81</v>
      </c>
      <c r="D41" s="11" t="s">
        <v>88</v>
      </c>
      <c r="E41" s="11" t="s">
        <v>96</v>
      </c>
      <c r="F41" s="11" t="s">
        <v>3</v>
      </c>
      <c r="G41" s="4">
        <f>G42+G44</f>
        <v>151</v>
      </c>
      <c r="H41" s="4">
        <v>151</v>
      </c>
      <c r="I41" s="25">
        <f t="shared" si="0"/>
        <v>100</v>
      </c>
      <c r="J41" s="2"/>
    </row>
    <row r="42" spans="1:10" ht="25.5" outlineLevel="5">
      <c r="A42" s="17" t="s">
        <v>110</v>
      </c>
      <c r="B42" s="11" t="s">
        <v>1</v>
      </c>
      <c r="C42" s="11" t="s">
        <v>81</v>
      </c>
      <c r="D42" s="11" t="s">
        <v>88</v>
      </c>
      <c r="E42" s="11" t="s">
        <v>97</v>
      </c>
      <c r="F42" s="11" t="s">
        <v>3</v>
      </c>
      <c r="G42" s="4">
        <v>24</v>
      </c>
      <c r="H42" s="4">
        <v>24</v>
      </c>
      <c r="I42" s="25">
        <f t="shared" si="0"/>
        <v>100</v>
      </c>
      <c r="J42" s="2"/>
    </row>
    <row r="43" spans="1:10" ht="38.25" outlineLevel="5">
      <c r="A43" s="3" t="s">
        <v>15</v>
      </c>
      <c r="B43" s="11" t="s">
        <v>1</v>
      </c>
      <c r="C43" s="11" t="s">
        <v>81</v>
      </c>
      <c r="D43" s="11" t="s">
        <v>88</v>
      </c>
      <c r="E43" s="11" t="s">
        <v>97</v>
      </c>
      <c r="F43" s="11" t="s">
        <v>16</v>
      </c>
      <c r="G43" s="4">
        <v>24</v>
      </c>
      <c r="H43" s="4">
        <v>24</v>
      </c>
      <c r="I43" s="25">
        <f t="shared" si="0"/>
        <v>100</v>
      </c>
      <c r="J43" s="2"/>
    </row>
    <row r="44" spans="1:10" ht="25.5" outlineLevel="5">
      <c r="A44" s="17" t="s">
        <v>94</v>
      </c>
      <c r="B44" s="11" t="s">
        <v>1</v>
      </c>
      <c r="C44" s="11" t="s">
        <v>81</v>
      </c>
      <c r="D44" s="11" t="s">
        <v>88</v>
      </c>
      <c r="E44" s="11" t="s">
        <v>93</v>
      </c>
      <c r="F44" s="11" t="s">
        <v>3</v>
      </c>
      <c r="G44" s="4">
        <v>127</v>
      </c>
      <c r="H44" s="4">
        <v>97</v>
      </c>
      <c r="I44" s="25">
        <f t="shared" si="0"/>
        <v>76.377952755905511</v>
      </c>
      <c r="J44" s="2"/>
    </row>
    <row r="45" spans="1:10" ht="38.25" outlineLevel="5">
      <c r="A45" s="3" t="s">
        <v>15</v>
      </c>
      <c r="B45" s="11" t="s">
        <v>1</v>
      </c>
      <c r="C45" s="11" t="s">
        <v>81</v>
      </c>
      <c r="D45" s="11" t="s">
        <v>88</v>
      </c>
      <c r="E45" s="11" t="s">
        <v>93</v>
      </c>
      <c r="F45" s="11" t="s">
        <v>16</v>
      </c>
      <c r="G45" s="4">
        <v>127</v>
      </c>
      <c r="H45" s="4">
        <v>97</v>
      </c>
      <c r="I45" s="25">
        <f t="shared" si="0"/>
        <v>76.377952755905511</v>
      </c>
      <c r="J45" s="2"/>
    </row>
    <row r="46" spans="1:10" outlineLevel="4">
      <c r="A46" s="3" t="s">
        <v>27</v>
      </c>
      <c r="B46" s="11" t="s">
        <v>1</v>
      </c>
      <c r="C46" s="11" t="s">
        <v>81</v>
      </c>
      <c r="D46" s="11" t="s">
        <v>88</v>
      </c>
      <c r="E46" s="11" t="s">
        <v>28</v>
      </c>
      <c r="F46" s="11" t="s">
        <v>3</v>
      </c>
      <c r="G46" s="4">
        <v>0</v>
      </c>
      <c r="H46" s="4">
        <v>0</v>
      </c>
      <c r="I46" s="25">
        <v>0</v>
      </c>
      <c r="J46" s="2"/>
    </row>
    <row r="47" spans="1:10" outlineLevel="5">
      <c r="A47" s="3" t="s">
        <v>17</v>
      </c>
      <c r="B47" s="11" t="s">
        <v>1</v>
      </c>
      <c r="C47" s="11" t="s">
        <v>81</v>
      </c>
      <c r="D47" s="11" t="s">
        <v>88</v>
      </c>
      <c r="E47" s="11" t="s">
        <v>28</v>
      </c>
      <c r="F47" s="11" t="s">
        <v>18</v>
      </c>
      <c r="G47" s="4">
        <v>0</v>
      </c>
      <c r="H47" s="4">
        <v>0</v>
      </c>
      <c r="I47" s="25">
        <v>0</v>
      </c>
      <c r="J47" s="2"/>
    </row>
    <row r="48" spans="1:10" outlineLevel="1">
      <c r="A48" s="3" t="s">
        <v>29</v>
      </c>
      <c r="B48" s="11" t="s">
        <v>1</v>
      </c>
      <c r="C48" s="11" t="s">
        <v>84</v>
      </c>
      <c r="D48" s="11" t="s">
        <v>80</v>
      </c>
      <c r="E48" s="11" t="s">
        <v>2</v>
      </c>
      <c r="F48" s="11" t="s">
        <v>3</v>
      </c>
      <c r="G48" s="4">
        <v>90.1</v>
      </c>
      <c r="H48" s="4">
        <v>90.1</v>
      </c>
      <c r="I48" s="25">
        <f t="shared" si="0"/>
        <v>100</v>
      </c>
      <c r="J48" s="2"/>
    </row>
    <row r="49" spans="1:10" ht="25.5" outlineLevel="2">
      <c r="A49" s="3" t="s">
        <v>30</v>
      </c>
      <c r="B49" s="11" t="s">
        <v>1</v>
      </c>
      <c r="C49" s="11" t="s">
        <v>84</v>
      </c>
      <c r="D49" s="11" t="s">
        <v>86</v>
      </c>
      <c r="E49" s="11" t="s">
        <v>2</v>
      </c>
      <c r="F49" s="11" t="s">
        <v>3</v>
      </c>
      <c r="G49" s="4">
        <v>90.1</v>
      </c>
      <c r="H49" s="4">
        <v>90.1</v>
      </c>
      <c r="I49" s="25">
        <f t="shared" si="0"/>
        <v>100</v>
      </c>
      <c r="J49" s="2"/>
    </row>
    <row r="50" spans="1:10" ht="51" outlineLevel="3">
      <c r="A50" s="3" t="s">
        <v>6</v>
      </c>
      <c r="B50" s="11" t="s">
        <v>1</v>
      </c>
      <c r="C50" s="11" t="s">
        <v>84</v>
      </c>
      <c r="D50" s="11" t="s">
        <v>86</v>
      </c>
      <c r="E50" s="11" t="s">
        <v>7</v>
      </c>
      <c r="F50" s="11" t="s">
        <v>3</v>
      </c>
      <c r="G50" s="4">
        <v>90.1</v>
      </c>
      <c r="H50" s="4">
        <v>90.1</v>
      </c>
      <c r="I50" s="25">
        <f t="shared" si="0"/>
        <v>100</v>
      </c>
      <c r="J50" s="2"/>
    </row>
    <row r="51" spans="1:10" ht="51" outlineLevel="4">
      <c r="A51" s="3" t="s">
        <v>31</v>
      </c>
      <c r="B51" s="11" t="s">
        <v>1</v>
      </c>
      <c r="C51" s="11" t="s">
        <v>84</v>
      </c>
      <c r="D51" s="11" t="s">
        <v>86</v>
      </c>
      <c r="E51" s="11" t="s">
        <v>32</v>
      </c>
      <c r="F51" s="11" t="s">
        <v>3</v>
      </c>
      <c r="G51" s="4">
        <v>90.1</v>
      </c>
      <c r="H51" s="4">
        <v>90.1</v>
      </c>
      <c r="I51" s="25">
        <f t="shared" si="0"/>
        <v>100</v>
      </c>
      <c r="J51" s="2"/>
    </row>
    <row r="52" spans="1:10" ht="89.25" outlineLevel="5">
      <c r="A52" s="3" t="s">
        <v>10</v>
      </c>
      <c r="B52" s="11" t="s">
        <v>1</v>
      </c>
      <c r="C52" s="11" t="s">
        <v>84</v>
      </c>
      <c r="D52" s="11" t="s">
        <v>86</v>
      </c>
      <c r="E52" s="11" t="s">
        <v>32</v>
      </c>
      <c r="F52" s="11" t="s">
        <v>11</v>
      </c>
      <c r="G52" s="4">
        <v>90.1</v>
      </c>
      <c r="H52" s="4">
        <v>90.1</v>
      </c>
      <c r="I52" s="25">
        <f t="shared" si="0"/>
        <v>100</v>
      </c>
      <c r="J52" s="2"/>
    </row>
    <row r="53" spans="1:10" ht="38.25" outlineLevel="5">
      <c r="A53" s="3" t="s">
        <v>99</v>
      </c>
      <c r="B53" s="11" t="s">
        <v>1</v>
      </c>
      <c r="C53" s="11" t="s">
        <v>86</v>
      </c>
      <c r="D53" s="11" t="s">
        <v>80</v>
      </c>
      <c r="E53" s="11" t="s">
        <v>2</v>
      </c>
      <c r="F53" s="11" t="s">
        <v>3</v>
      </c>
      <c r="G53" s="4">
        <v>70</v>
      </c>
      <c r="H53" s="4">
        <v>70</v>
      </c>
      <c r="I53" s="25">
        <f t="shared" si="0"/>
        <v>100</v>
      </c>
      <c r="J53" s="2"/>
    </row>
    <row r="54" spans="1:10" ht="38.25" outlineLevel="5">
      <c r="A54" s="3" t="s">
        <v>100</v>
      </c>
      <c r="B54" s="11" t="s">
        <v>1</v>
      </c>
      <c r="C54" s="11" t="s">
        <v>86</v>
      </c>
      <c r="D54" s="11" t="s">
        <v>92</v>
      </c>
      <c r="E54" s="11" t="s">
        <v>101</v>
      </c>
      <c r="F54" s="11" t="s">
        <v>3</v>
      </c>
      <c r="G54" s="4">
        <v>70</v>
      </c>
      <c r="H54" s="4">
        <v>70</v>
      </c>
      <c r="I54" s="25">
        <f t="shared" si="0"/>
        <v>100</v>
      </c>
      <c r="J54" s="2"/>
    </row>
    <row r="55" spans="1:10" ht="38.25" outlineLevel="5">
      <c r="A55" s="3" t="s">
        <v>15</v>
      </c>
      <c r="B55" s="11" t="s">
        <v>1</v>
      </c>
      <c r="C55" s="11" t="s">
        <v>86</v>
      </c>
      <c r="D55" s="11" t="s">
        <v>92</v>
      </c>
      <c r="E55" s="11" t="s">
        <v>101</v>
      </c>
      <c r="F55" s="11" t="s">
        <v>16</v>
      </c>
      <c r="G55" s="4">
        <v>70</v>
      </c>
      <c r="H55" s="4">
        <v>70</v>
      </c>
      <c r="I55" s="25">
        <f t="shared" si="0"/>
        <v>100</v>
      </c>
      <c r="J55" s="2"/>
    </row>
    <row r="56" spans="1:10" outlineLevel="1">
      <c r="A56" s="3" t="s">
        <v>33</v>
      </c>
      <c r="B56" s="11" t="s">
        <v>1</v>
      </c>
      <c r="C56" s="11" t="s">
        <v>85</v>
      </c>
      <c r="D56" s="11" t="s">
        <v>80</v>
      </c>
      <c r="E56" s="11" t="s">
        <v>2</v>
      </c>
      <c r="F56" s="11" t="s">
        <v>3</v>
      </c>
      <c r="G56" s="4">
        <v>562.79999999999995</v>
      </c>
      <c r="H56" s="4">
        <f>H57</f>
        <v>430.9</v>
      </c>
      <c r="I56" s="25">
        <f t="shared" si="0"/>
        <v>76.563610518834395</v>
      </c>
      <c r="J56" s="2"/>
    </row>
    <row r="57" spans="1:10" ht="25.5" outlineLevel="2">
      <c r="A57" s="3" t="s">
        <v>34</v>
      </c>
      <c r="B57" s="11" t="s">
        <v>1</v>
      </c>
      <c r="C57" s="11" t="s">
        <v>85</v>
      </c>
      <c r="D57" s="11" t="s">
        <v>89</v>
      </c>
      <c r="E57" s="11" t="s">
        <v>2</v>
      </c>
      <c r="F57" s="11" t="s">
        <v>3</v>
      </c>
      <c r="G57" s="4">
        <v>562.79999999999995</v>
      </c>
      <c r="H57" s="4">
        <f>H58</f>
        <v>430.9</v>
      </c>
      <c r="I57" s="25">
        <f t="shared" si="0"/>
        <v>76.563610518834395</v>
      </c>
      <c r="J57" s="2"/>
    </row>
    <row r="58" spans="1:10" ht="38.25" outlineLevel="3">
      <c r="A58" s="3" t="s">
        <v>35</v>
      </c>
      <c r="B58" s="11" t="s">
        <v>1</v>
      </c>
      <c r="C58" s="11" t="s">
        <v>85</v>
      </c>
      <c r="D58" s="11" t="s">
        <v>89</v>
      </c>
      <c r="E58" s="11" t="s">
        <v>36</v>
      </c>
      <c r="F58" s="11" t="s">
        <v>3</v>
      </c>
      <c r="G58" s="4">
        <v>562.79999999999995</v>
      </c>
      <c r="H58" s="4">
        <f>H59</f>
        <v>430.9</v>
      </c>
      <c r="I58" s="25">
        <f t="shared" si="0"/>
        <v>76.563610518834395</v>
      </c>
      <c r="J58" s="2"/>
    </row>
    <row r="59" spans="1:10" ht="25.5" outlineLevel="4">
      <c r="A59" s="3" t="s">
        <v>37</v>
      </c>
      <c r="B59" s="11" t="s">
        <v>1</v>
      </c>
      <c r="C59" s="11" t="s">
        <v>85</v>
      </c>
      <c r="D59" s="11" t="s">
        <v>89</v>
      </c>
      <c r="E59" s="11" t="s">
        <v>38</v>
      </c>
      <c r="F59" s="11" t="s">
        <v>3</v>
      </c>
      <c r="G59" s="4">
        <v>562.79999999999995</v>
      </c>
      <c r="H59" s="4">
        <v>430.9</v>
      </c>
      <c r="I59" s="25">
        <f t="shared" si="0"/>
        <v>76.563610518834395</v>
      </c>
      <c r="J59" s="2"/>
    </row>
    <row r="60" spans="1:10" ht="38.25" outlineLevel="5">
      <c r="A60" s="3" t="s">
        <v>15</v>
      </c>
      <c r="B60" s="11" t="s">
        <v>1</v>
      </c>
      <c r="C60" s="11" t="s">
        <v>85</v>
      </c>
      <c r="D60" s="11" t="s">
        <v>89</v>
      </c>
      <c r="E60" s="11" t="s">
        <v>38</v>
      </c>
      <c r="F60" s="11" t="s">
        <v>16</v>
      </c>
      <c r="G60" s="4">
        <v>562.79999999999995</v>
      </c>
      <c r="H60" s="4">
        <v>430.9</v>
      </c>
      <c r="I60" s="25">
        <f t="shared" si="0"/>
        <v>76.563610518834395</v>
      </c>
      <c r="J60" s="2"/>
    </row>
    <row r="61" spans="1:10" ht="25.5" outlineLevel="1">
      <c r="A61" s="3" t="s">
        <v>39</v>
      </c>
      <c r="B61" s="11" t="s">
        <v>1</v>
      </c>
      <c r="C61" s="11" t="s">
        <v>90</v>
      </c>
      <c r="D61" s="11" t="s">
        <v>80</v>
      </c>
      <c r="E61" s="11" t="s">
        <v>2</v>
      </c>
      <c r="F61" s="11" t="s">
        <v>3</v>
      </c>
      <c r="G61" s="4">
        <f>G62</f>
        <v>1569.6000000000001</v>
      </c>
      <c r="H61" s="4">
        <f>H62</f>
        <v>1356.4</v>
      </c>
      <c r="I61" s="25">
        <f t="shared" si="0"/>
        <v>86.416921508664629</v>
      </c>
      <c r="J61" s="2"/>
    </row>
    <row r="62" spans="1:10" outlineLevel="2">
      <c r="A62" s="3" t="s">
        <v>40</v>
      </c>
      <c r="B62" s="11" t="s">
        <v>1</v>
      </c>
      <c r="C62" s="11" t="s">
        <v>90</v>
      </c>
      <c r="D62" s="11" t="s">
        <v>80</v>
      </c>
      <c r="E62" s="11" t="s">
        <v>2</v>
      </c>
      <c r="F62" s="11" t="s">
        <v>3</v>
      </c>
      <c r="G62" s="4">
        <f>G64+G66+G68+G75+G80+G82+G85</f>
        <v>1569.6000000000001</v>
      </c>
      <c r="H62" s="4">
        <f>H64+H66+H68+H75+H80+H82+H85</f>
        <v>1356.4</v>
      </c>
      <c r="I62" s="25">
        <f t="shared" si="0"/>
        <v>86.416921508664629</v>
      </c>
      <c r="J62" s="2"/>
    </row>
    <row r="63" spans="1:10" ht="51" outlineLevel="3">
      <c r="A63" s="3" t="s">
        <v>41</v>
      </c>
      <c r="B63" s="11" t="s">
        <v>1</v>
      </c>
      <c r="C63" s="11" t="s">
        <v>90</v>
      </c>
      <c r="D63" s="11" t="s">
        <v>80</v>
      </c>
      <c r="E63" s="11" t="s">
        <v>42</v>
      </c>
      <c r="F63" s="11" t="s">
        <v>3</v>
      </c>
      <c r="G63" s="4">
        <f>G64+G66+G68+G75+G80+G83</f>
        <v>1569.6000000000001</v>
      </c>
      <c r="H63" s="4">
        <f>H64+H66+H68+H75+H80+H83</f>
        <v>1356.4</v>
      </c>
      <c r="I63" s="25">
        <f t="shared" si="0"/>
        <v>86.416921508664629</v>
      </c>
      <c r="J63" s="2"/>
    </row>
    <row r="64" spans="1:10" ht="25.5" outlineLevel="4">
      <c r="A64" s="3" t="s">
        <v>43</v>
      </c>
      <c r="B64" s="11" t="s">
        <v>1</v>
      </c>
      <c r="C64" s="11" t="s">
        <v>90</v>
      </c>
      <c r="D64" s="11" t="s">
        <v>81</v>
      </c>
      <c r="E64" s="11" t="s">
        <v>44</v>
      </c>
      <c r="F64" s="11" t="s">
        <v>3</v>
      </c>
      <c r="G64" s="4">
        <v>732.1</v>
      </c>
      <c r="H64" s="4">
        <v>665.5</v>
      </c>
      <c r="I64" s="25">
        <f t="shared" si="0"/>
        <v>90.902882119928975</v>
      </c>
      <c r="J64" s="2"/>
    </row>
    <row r="65" spans="1:10" ht="38.25" outlineLevel="5">
      <c r="A65" s="3" t="s">
        <v>15</v>
      </c>
      <c r="B65" s="11" t="s">
        <v>1</v>
      </c>
      <c r="C65" s="11" t="s">
        <v>90</v>
      </c>
      <c r="D65" s="11" t="s">
        <v>81</v>
      </c>
      <c r="E65" s="11" t="s">
        <v>44</v>
      </c>
      <c r="F65" s="11" t="s">
        <v>16</v>
      </c>
      <c r="G65" s="4">
        <v>732.1</v>
      </c>
      <c r="H65" s="4">
        <v>665.5</v>
      </c>
      <c r="I65" s="25">
        <f t="shared" si="0"/>
        <v>90.902882119928975</v>
      </c>
      <c r="J65" s="2"/>
    </row>
    <row r="66" spans="1:10" ht="25.5" outlineLevel="4">
      <c r="A66" s="3" t="s">
        <v>43</v>
      </c>
      <c r="B66" s="11" t="s">
        <v>1</v>
      </c>
      <c r="C66" s="11" t="s">
        <v>90</v>
      </c>
      <c r="D66" s="11" t="s">
        <v>81</v>
      </c>
      <c r="E66" s="11" t="s">
        <v>45</v>
      </c>
      <c r="F66" s="11" t="s">
        <v>3</v>
      </c>
      <c r="G66" s="4">
        <v>22</v>
      </c>
      <c r="H66" s="4">
        <v>22</v>
      </c>
      <c r="I66" s="25">
        <f t="shared" si="0"/>
        <v>100</v>
      </c>
      <c r="J66" s="2"/>
    </row>
    <row r="67" spans="1:10" outlineLevel="5">
      <c r="A67" s="3" t="s">
        <v>46</v>
      </c>
      <c r="B67" s="11" t="s">
        <v>1</v>
      </c>
      <c r="C67" s="11" t="s">
        <v>90</v>
      </c>
      <c r="D67" s="11" t="s">
        <v>81</v>
      </c>
      <c r="E67" s="11" t="s">
        <v>45</v>
      </c>
      <c r="F67" s="11" t="s">
        <v>47</v>
      </c>
      <c r="G67" s="4">
        <v>22</v>
      </c>
      <c r="H67" s="4">
        <v>22</v>
      </c>
      <c r="I67" s="25">
        <f t="shared" si="0"/>
        <v>100</v>
      </c>
      <c r="J67" s="2"/>
    </row>
    <row r="68" spans="1:10" outlineLevel="2">
      <c r="A68" s="3" t="s">
        <v>48</v>
      </c>
      <c r="B68" s="11" t="s">
        <v>1</v>
      </c>
      <c r="C68" s="11" t="s">
        <v>90</v>
      </c>
      <c r="D68" s="11" t="s">
        <v>84</v>
      </c>
      <c r="E68" s="11" t="s">
        <v>2</v>
      </c>
      <c r="F68" s="11" t="s">
        <v>3</v>
      </c>
      <c r="G68" s="4">
        <f>G71+G74</f>
        <v>469.3</v>
      </c>
      <c r="H68" s="4">
        <f>H71+H74</f>
        <v>358</v>
      </c>
      <c r="I68" s="25">
        <f t="shared" si="0"/>
        <v>76.28382697634774</v>
      </c>
      <c r="J68" s="2"/>
    </row>
    <row r="69" spans="1:10" ht="51" outlineLevel="3">
      <c r="A69" s="3" t="s">
        <v>41</v>
      </c>
      <c r="B69" s="11" t="s">
        <v>1</v>
      </c>
      <c r="C69" s="11" t="s">
        <v>90</v>
      </c>
      <c r="D69" s="11" t="s">
        <v>84</v>
      </c>
      <c r="E69" s="11" t="s">
        <v>42</v>
      </c>
      <c r="F69" s="11" t="s">
        <v>3</v>
      </c>
      <c r="G69" s="4">
        <f>G71+G74</f>
        <v>469.3</v>
      </c>
      <c r="H69" s="4">
        <f>H71+H74</f>
        <v>358</v>
      </c>
      <c r="I69" s="25">
        <f t="shared" si="0"/>
        <v>76.28382697634774</v>
      </c>
      <c r="J69" s="2"/>
    </row>
    <row r="70" spans="1:10" ht="25.5" outlineLevel="4">
      <c r="A70" s="3" t="s">
        <v>49</v>
      </c>
      <c r="B70" s="11" t="s">
        <v>1</v>
      </c>
      <c r="C70" s="11" t="s">
        <v>90</v>
      </c>
      <c r="D70" s="11" t="s">
        <v>84</v>
      </c>
      <c r="E70" s="11" t="s">
        <v>50</v>
      </c>
      <c r="F70" s="11" t="s">
        <v>3</v>
      </c>
      <c r="G70" s="4">
        <f>G71+G74</f>
        <v>469.3</v>
      </c>
      <c r="H70" s="4">
        <f>H71+H74</f>
        <v>358</v>
      </c>
      <c r="I70" s="25">
        <f t="shared" si="0"/>
        <v>76.28382697634774</v>
      </c>
      <c r="J70" s="2"/>
    </row>
    <row r="71" spans="1:10" ht="38.25" outlineLevel="5">
      <c r="A71" s="3" t="s">
        <v>15</v>
      </c>
      <c r="B71" s="11" t="s">
        <v>1</v>
      </c>
      <c r="C71" s="11" t="s">
        <v>90</v>
      </c>
      <c r="D71" s="11" t="s">
        <v>84</v>
      </c>
      <c r="E71" s="11" t="s">
        <v>50</v>
      </c>
      <c r="F71" s="11" t="s">
        <v>16</v>
      </c>
      <c r="G71" s="4">
        <v>417.2</v>
      </c>
      <c r="H71" s="4">
        <v>306</v>
      </c>
      <c r="I71" s="25">
        <f t="shared" si="0"/>
        <v>73.346116970278047</v>
      </c>
      <c r="J71" s="2"/>
    </row>
    <row r="72" spans="1:10" ht="27" hidden="1" customHeight="1" outlineLevel="5">
      <c r="A72" s="22" t="s">
        <v>107</v>
      </c>
      <c r="B72" s="11" t="s">
        <v>1</v>
      </c>
      <c r="C72" s="11" t="s">
        <v>90</v>
      </c>
      <c r="D72" s="11" t="s">
        <v>84</v>
      </c>
      <c r="E72" s="11" t="s">
        <v>21</v>
      </c>
      <c r="F72" s="11" t="s">
        <v>3</v>
      </c>
      <c r="G72" s="4">
        <v>0</v>
      </c>
      <c r="H72" s="4"/>
      <c r="I72" s="25" t="e">
        <f t="shared" si="0"/>
        <v>#DIV/0!</v>
      </c>
      <c r="J72" s="2"/>
    </row>
    <row r="73" spans="1:10" ht="38.25" hidden="1" outlineLevel="5">
      <c r="A73" s="3" t="s">
        <v>15</v>
      </c>
      <c r="B73" s="11" t="s">
        <v>1</v>
      </c>
      <c r="C73" s="11" t="s">
        <v>90</v>
      </c>
      <c r="D73" s="11" t="s">
        <v>84</v>
      </c>
      <c r="E73" s="11" t="s">
        <v>21</v>
      </c>
      <c r="F73" s="11" t="s">
        <v>16</v>
      </c>
      <c r="G73" s="4">
        <v>0</v>
      </c>
      <c r="H73" s="4"/>
      <c r="I73" s="25" t="e">
        <f t="shared" si="0"/>
        <v>#DIV/0!</v>
      </c>
      <c r="J73" s="2"/>
    </row>
    <row r="74" spans="1:10" ht="38.25" outlineLevel="5">
      <c r="A74" s="3" t="s">
        <v>15</v>
      </c>
      <c r="B74" s="11" t="s">
        <v>1</v>
      </c>
      <c r="C74" s="11" t="s">
        <v>90</v>
      </c>
      <c r="D74" s="11" t="s">
        <v>84</v>
      </c>
      <c r="E74" s="11" t="s">
        <v>112</v>
      </c>
      <c r="F74" s="11" t="s">
        <v>16</v>
      </c>
      <c r="G74" s="4">
        <v>52.1</v>
      </c>
      <c r="H74" s="4">
        <v>52</v>
      </c>
      <c r="I74" s="25">
        <f t="shared" si="0"/>
        <v>99.808061420345481</v>
      </c>
      <c r="J74" s="2"/>
    </row>
    <row r="75" spans="1:10" outlineLevel="2">
      <c r="A75" s="3" t="s">
        <v>51</v>
      </c>
      <c r="B75" s="11" t="s">
        <v>1</v>
      </c>
      <c r="C75" s="11" t="s">
        <v>90</v>
      </c>
      <c r="D75" s="11" t="s">
        <v>86</v>
      </c>
      <c r="E75" s="11" t="s">
        <v>2</v>
      </c>
      <c r="F75" s="11" t="s">
        <v>3</v>
      </c>
      <c r="G75" s="4">
        <f>G76</f>
        <v>137.6</v>
      </c>
      <c r="H75" s="4">
        <f>H76</f>
        <v>129.4</v>
      </c>
      <c r="I75" s="25">
        <f t="shared" si="0"/>
        <v>94.04069767441861</v>
      </c>
      <c r="J75" s="2">
        <v>343.2</v>
      </c>
    </row>
    <row r="76" spans="1:10" ht="51" outlineLevel="3">
      <c r="A76" s="3" t="s">
        <v>41</v>
      </c>
      <c r="B76" s="11" t="s">
        <v>1</v>
      </c>
      <c r="C76" s="11" t="s">
        <v>90</v>
      </c>
      <c r="D76" s="11" t="s">
        <v>86</v>
      </c>
      <c r="E76" s="11" t="s">
        <v>42</v>
      </c>
      <c r="F76" s="11" t="s">
        <v>3</v>
      </c>
      <c r="G76" s="4">
        <f>G77</f>
        <v>137.6</v>
      </c>
      <c r="H76" s="4">
        <f>H77</f>
        <v>129.4</v>
      </c>
      <c r="I76" s="25">
        <f t="shared" si="0"/>
        <v>94.04069767441861</v>
      </c>
      <c r="J76" s="2"/>
    </row>
    <row r="77" spans="1:10" ht="25.5" outlineLevel="4">
      <c r="A77" s="3" t="s">
        <v>52</v>
      </c>
      <c r="B77" s="11" t="s">
        <v>1</v>
      </c>
      <c r="C77" s="11" t="s">
        <v>90</v>
      </c>
      <c r="D77" s="11" t="s">
        <v>86</v>
      </c>
      <c r="E77" s="11" t="s">
        <v>53</v>
      </c>
      <c r="F77" s="11" t="s">
        <v>3</v>
      </c>
      <c r="G77" s="4">
        <f>G78+G79</f>
        <v>137.6</v>
      </c>
      <c r="H77" s="4">
        <f>H78+H79</f>
        <v>129.4</v>
      </c>
      <c r="I77" s="25">
        <f t="shared" si="0"/>
        <v>94.04069767441861</v>
      </c>
      <c r="J77" s="2"/>
    </row>
    <row r="78" spans="1:10" ht="38.25" outlineLevel="5">
      <c r="A78" s="3" t="s">
        <v>15</v>
      </c>
      <c r="B78" s="11" t="s">
        <v>1</v>
      </c>
      <c r="C78" s="11" t="s">
        <v>90</v>
      </c>
      <c r="D78" s="11" t="s">
        <v>86</v>
      </c>
      <c r="E78" s="11" t="s">
        <v>53</v>
      </c>
      <c r="F78" s="11" t="s">
        <v>16</v>
      </c>
      <c r="G78" s="4">
        <v>134.4</v>
      </c>
      <c r="H78" s="4">
        <v>129</v>
      </c>
      <c r="I78" s="25">
        <f t="shared" ref="I78:I100" si="1">H78/G78*100</f>
        <v>95.982142857142847</v>
      </c>
      <c r="J78" s="2"/>
    </row>
    <row r="79" spans="1:10" outlineLevel="5">
      <c r="A79" s="3" t="s">
        <v>17</v>
      </c>
      <c r="B79" s="11" t="s">
        <v>1</v>
      </c>
      <c r="C79" s="11" t="s">
        <v>90</v>
      </c>
      <c r="D79" s="11" t="s">
        <v>86</v>
      </c>
      <c r="E79" s="11" t="s">
        <v>53</v>
      </c>
      <c r="F79" s="11" t="s">
        <v>18</v>
      </c>
      <c r="G79" s="4">
        <v>3.2</v>
      </c>
      <c r="H79" s="4">
        <v>0.4</v>
      </c>
      <c r="I79" s="25">
        <f t="shared" si="1"/>
        <v>12.5</v>
      </c>
      <c r="J79" s="2"/>
    </row>
    <row r="80" spans="1:10" ht="25.5" outlineLevel="5">
      <c r="A80" s="3" t="s">
        <v>111</v>
      </c>
      <c r="B80" s="11" t="s">
        <v>1</v>
      </c>
      <c r="C80" s="11" t="s">
        <v>90</v>
      </c>
      <c r="D80" s="11" t="s">
        <v>86</v>
      </c>
      <c r="E80" s="11" t="s">
        <v>98</v>
      </c>
      <c r="F80" s="11" t="s">
        <v>3</v>
      </c>
      <c r="G80" s="4">
        <v>139.4</v>
      </c>
      <c r="H80" s="4">
        <v>112.3</v>
      </c>
      <c r="I80" s="25">
        <f t="shared" si="1"/>
        <v>80.559540889526531</v>
      </c>
      <c r="J80" s="2"/>
    </row>
    <row r="81" spans="1:10" ht="38.25" outlineLevel="5">
      <c r="A81" s="3" t="s">
        <v>15</v>
      </c>
      <c r="B81" s="11" t="s">
        <v>1</v>
      </c>
      <c r="C81" s="11" t="s">
        <v>90</v>
      </c>
      <c r="D81" s="11" t="s">
        <v>86</v>
      </c>
      <c r="E81" s="11" t="s">
        <v>98</v>
      </c>
      <c r="F81" s="11" t="s">
        <v>16</v>
      </c>
      <c r="G81" s="4">
        <v>139.4</v>
      </c>
      <c r="H81" s="4">
        <v>112.3</v>
      </c>
      <c r="I81" s="25">
        <f t="shared" si="1"/>
        <v>80.559540889526531</v>
      </c>
      <c r="J81" s="2"/>
    </row>
    <row r="82" spans="1:10" ht="65.25" outlineLevel="5" thickBot="1">
      <c r="A82" s="19" t="s">
        <v>102</v>
      </c>
      <c r="B82" s="11" t="s">
        <v>1</v>
      </c>
      <c r="C82" s="11" t="s">
        <v>90</v>
      </c>
      <c r="D82" s="11" t="s">
        <v>86</v>
      </c>
      <c r="E82" s="11" t="s">
        <v>105</v>
      </c>
      <c r="F82" s="11" t="s">
        <v>3</v>
      </c>
      <c r="G82" s="4">
        <v>69.2</v>
      </c>
      <c r="H82" s="4">
        <v>69.2</v>
      </c>
      <c r="I82" s="25">
        <f t="shared" si="1"/>
        <v>100</v>
      </c>
      <c r="J82" s="2"/>
    </row>
    <row r="83" spans="1:10" ht="27" outlineLevel="5" thickBot="1">
      <c r="A83" s="19" t="s">
        <v>103</v>
      </c>
      <c r="B83" s="11" t="s">
        <v>1</v>
      </c>
      <c r="C83" s="11" t="s">
        <v>90</v>
      </c>
      <c r="D83" s="11" t="s">
        <v>86</v>
      </c>
      <c r="E83" s="11" t="s">
        <v>105</v>
      </c>
      <c r="F83" s="11" t="s">
        <v>3</v>
      </c>
      <c r="G83" s="4">
        <v>69.2</v>
      </c>
      <c r="H83" s="4">
        <v>69.2</v>
      </c>
      <c r="I83" s="25">
        <f t="shared" si="1"/>
        <v>100</v>
      </c>
      <c r="J83" s="2"/>
    </row>
    <row r="84" spans="1:10" ht="38.25" outlineLevel="5">
      <c r="A84" s="20" t="s">
        <v>104</v>
      </c>
      <c r="B84" s="11" t="s">
        <v>1</v>
      </c>
      <c r="C84" s="11" t="s">
        <v>90</v>
      </c>
      <c r="D84" s="11" t="s">
        <v>86</v>
      </c>
      <c r="E84" s="11" t="s">
        <v>105</v>
      </c>
      <c r="F84" s="11" t="s">
        <v>16</v>
      </c>
      <c r="G84" s="4">
        <v>69.2</v>
      </c>
      <c r="H84" s="4">
        <v>69.2</v>
      </c>
      <c r="I84" s="25">
        <f t="shared" si="1"/>
        <v>100</v>
      </c>
      <c r="J84" s="2"/>
    </row>
    <row r="85" spans="1:10" ht="27" outlineLevel="5" thickBot="1">
      <c r="A85" s="19" t="s">
        <v>103</v>
      </c>
      <c r="B85" s="11" t="s">
        <v>1</v>
      </c>
      <c r="C85" s="11" t="s">
        <v>90</v>
      </c>
      <c r="D85" s="11" t="s">
        <v>86</v>
      </c>
      <c r="E85" s="21" t="s">
        <v>106</v>
      </c>
      <c r="F85" s="11" t="s">
        <v>3</v>
      </c>
      <c r="G85" s="4">
        <v>0</v>
      </c>
      <c r="H85" s="4">
        <v>0</v>
      </c>
      <c r="I85" s="25" t="e">
        <f t="shared" si="1"/>
        <v>#DIV/0!</v>
      </c>
      <c r="J85" s="2"/>
    </row>
    <row r="86" spans="1:10" ht="38.25" outlineLevel="5">
      <c r="A86" s="20" t="s">
        <v>104</v>
      </c>
      <c r="B86" s="11" t="s">
        <v>1</v>
      </c>
      <c r="C86" s="11" t="s">
        <v>90</v>
      </c>
      <c r="D86" s="11" t="s">
        <v>86</v>
      </c>
      <c r="E86" s="21" t="s">
        <v>106</v>
      </c>
      <c r="F86" s="11" t="s">
        <v>16</v>
      </c>
      <c r="G86" s="4">
        <v>0</v>
      </c>
      <c r="H86" s="4">
        <v>0</v>
      </c>
      <c r="I86" s="25" t="e">
        <f t="shared" si="1"/>
        <v>#DIV/0!</v>
      </c>
      <c r="J86" s="2"/>
    </row>
    <row r="87" spans="1:10" outlineLevel="1">
      <c r="A87" s="3" t="s">
        <v>54</v>
      </c>
      <c r="B87" s="11" t="s">
        <v>1</v>
      </c>
      <c r="C87" s="11" t="s">
        <v>91</v>
      </c>
      <c r="D87" s="11" t="s">
        <v>80</v>
      </c>
      <c r="E87" s="11" t="s">
        <v>2</v>
      </c>
      <c r="F87" s="11" t="s">
        <v>3</v>
      </c>
      <c r="G87" s="4">
        <f>G90+G94++G97+G99</f>
        <v>2341.1</v>
      </c>
      <c r="H87" s="4">
        <f>H90+H94++H97+H99</f>
        <v>2153.1</v>
      </c>
      <c r="I87" s="25">
        <f t="shared" si="1"/>
        <v>91.969586946307288</v>
      </c>
      <c r="J87" s="2"/>
    </row>
    <row r="88" spans="1:10" outlineLevel="2">
      <c r="A88" s="3" t="s">
        <v>55</v>
      </c>
      <c r="B88" s="11" t="s">
        <v>1</v>
      </c>
      <c r="C88" s="11" t="s">
        <v>91</v>
      </c>
      <c r="D88" s="11" t="s">
        <v>81</v>
      </c>
      <c r="E88" s="11" t="s">
        <v>2</v>
      </c>
      <c r="F88" s="11" t="s">
        <v>3</v>
      </c>
      <c r="G88" s="4">
        <f>G90+G94+G97+G99</f>
        <v>2341.1</v>
      </c>
      <c r="H88" s="4">
        <f>H90+H94+H97+H99</f>
        <v>2153.1</v>
      </c>
      <c r="I88" s="25">
        <f t="shared" si="1"/>
        <v>91.969586946307288</v>
      </c>
      <c r="J88" s="2"/>
    </row>
    <row r="89" spans="1:10" ht="38.25" outlineLevel="3">
      <c r="A89" s="3" t="s">
        <v>56</v>
      </c>
      <c r="B89" s="11" t="s">
        <v>1</v>
      </c>
      <c r="C89" s="11" t="s">
        <v>91</v>
      </c>
      <c r="D89" s="11" t="s">
        <v>81</v>
      </c>
      <c r="E89" s="11" t="s">
        <v>57</v>
      </c>
      <c r="F89" s="11" t="s">
        <v>3</v>
      </c>
      <c r="G89" s="4">
        <f>G90+G94+G97+G99</f>
        <v>2341.1</v>
      </c>
      <c r="H89" s="4">
        <f>H90+H94+H97+H99</f>
        <v>2153.1</v>
      </c>
      <c r="I89" s="25">
        <f t="shared" si="1"/>
        <v>91.969586946307288</v>
      </c>
      <c r="J89" s="2"/>
    </row>
    <row r="90" spans="1:10" outlineLevel="4">
      <c r="A90" s="3" t="s">
        <v>58</v>
      </c>
      <c r="B90" s="11" t="s">
        <v>1</v>
      </c>
      <c r="C90" s="11" t="s">
        <v>91</v>
      </c>
      <c r="D90" s="11" t="s">
        <v>81</v>
      </c>
      <c r="E90" s="11" t="s">
        <v>59</v>
      </c>
      <c r="F90" s="11" t="s">
        <v>3</v>
      </c>
      <c r="G90" s="4">
        <f>G91+G92+G93</f>
        <v>1517.4</v>
      </c>
      <c r="H90" s="4">
        <f>H91+H92+H93</f>
        <v>1370.7</v>
      </c>
      <c r="I90" s="25">
        <f t="shared" si="1"/>
        <v>90.332147093712919</v>
      </c>
      <c r="J90" s="2"/>
    </row>
    <row r="91" spans="1:10" ht="89.25" outlineLevel="5">
      <c r="A91" s="3" t="s">
        <v>10</v>
      </c>
      <c r="B91" s="11" t="s">
        <v>1</v>
      </c>
      <c r="C91" s="11" t="s">
        <v>91</v>
      </c>
      <c r="D91" s="11" t="s">
        <v>81</v>
      </c>
      <c r="E91" s="11" t="s">
        <v>59</v>
      </c>
      <c r="F91" s="11" t="s">
        <v>11</v>
      </c>
      <c r="G91" s="4">
        <v>484.7</v>
      </c>
      <c r="H91" s="4">
        <v>458.8</v>
      </c>
      <c r="I91" s="25">
        <f t="shared" si="1"/>
        <v>94.656488549618317</v>
      </c>
      <c r="J91" s="2"/>
    </row>
    <row r="92" spans="1:10" ht="38.25" outlineLevel="5">
      <c r="A92" s="3" t="s">
        <v>15</v>
      </c>
      <c r="B92" s="11" t="s">
        <v>1</v>
      </c>
      <c r="C92" s="11" t="s">
        <v>91</v>
      </c>
      <c r="D92" s="11" t="s">
        <v>81</v>
      </c>
      <c r="E92" s="11" t="s">
        <v>59</v>
      </c>
      <c r="F92" s="11" t="s">
        <v>16</v>
      </c>
      <c r="G92" s="4">
        <v>910.7</v>
      </c>
      <c r="H92" s="4">
        <v>799.9</v>
      </c>
      <c r="I92" s="25">
        <f t="shared" si="1"/>
        <v>87.833534643680679</v>
      </c>
      <c r="J92" s="2"/>
    </row>
    <row r="93" spans="1:10" outlineLevel="5">
      <c r="A93" s="3" t="s">
        <v>17</v>
      </c>
      <c r="B93" s="11" t="s">
        <v>1</v>
      </c>
      <c r="C93" s="11" t="s">
        <v>91</v>
      </c>
      <c r="D93" s="11" t="s">
        <v>81</v>
      </c>
      <c r="E93" s="11" t="s">
        <v>59</v>
      </c>
      <c r="F93" s="11" t="s">
        <v>18</v>
      </c>
      <c r="G93" s="4">
        <v>122</v>
      </c>
      <c r="H93" s="4">
        <v>112</v>
      </c>
      <c r="I93" s="25">
        <f t="shared" si="1"/>
        <v>91.803278688524586</v>
      </c>
      <c r="J93" s="2"/>
    </row>
    <row r="94" spans="1:10" outlineLevel="4">
      <c r="A94" s="3" t="s">
        <v>60</v>
      </c>
      <c r="B94" s="11" t="s">
        <v>1</v>
      </c>
      <c r="C94" s="11" t="s">
        <v>91</v>
      </c>
      <c r="D94" s="11" t="s">
        <v>81</v>
      </c>
      <c r="E94" s="11" t="s">
        <v>61</v>
      </c>
      <c r="F94" s="11" t="s">
        <v>3</v>
      </c>
      <c r="G94" s="4">
        <f>G95+G96</f>
        <v>400.9</v>
      </c>
      <c r="H94" s="4">
        <f>H95+H96</f>
        <v>359.6</v>
      </c>
      <c r="I94" s="25">
        <f t="shared" si="1"/>
        <v>89.698179097031698</v>
      </c>
      <c r="J94" s="2"/>
    </row>
    <row r="95" spans="1:10" ht="89.25" outlineLevel="5">
      <c r="A95" s="3" t="s">
        <v>10</v>
      </c>
      <c r="B95" s="11" t="s">
        <v>1</v>
      </c>
      <c r="C95" s="11" t="s">
        <v>91</v>
      </c>
      <c r="D95" s="11" t="s">
        <v>81</v>
      </c>
      <c r="E95" s="11" t="s">
        <v>61</v>
      </c>
      <c r="F95" s="11" t="s">
        <v>11</v>
      </c>
      <c r="G95" s="4">
        <v>367.9</v>
      </c>
      <c r="H95" s="4">
        <v>356.3</v>
      </c>
      <c r="I95" s="25">
        <f t="shared" si="1"/>
        <v>96.846969285131834</v>
      </c>
      <c r="J95" s="2"/>
    </row>
    <row r="96" spans="1:10" ht="38.25" outlineLevel="5">
      <c r="A96" s="3" t="s">
        <v>15</v>
      </c>
      <c r="B96" s="11" t="s">
        <v>1</v>
      </c>
      <c r="C96" s="11" t="s">
        <v>91</v>
      </c>
      <c r="D96" s="11" t="s">
        <v>81</v>
      </c>
      <c r="E96" s="11" t="s">
        <v>61</v>
      </c>
      <c r="F96" s="11" t="s">
        <v>16</v>
      </c>
      <c r="G96" s="4">
        <v>33</v>
      </c>
      <c r="H96" s="4">
        <v>3.3</v>
      </c>
      <c r="I96" s="25">
        <f t="shared" si="1"/>
        <v>10</v>
      </c>
      <c r="J96" s="2"/>
    </row>
    <row r="97" spans="1:10" ht="38.25" outlineLevel="4">
      <c r="A97" s="3" t="s">
        <v>62</v>
      </c>
      <c r="B97" s="11" t="s">
        <v>1</v>
      </c>
      <c r="C97" s="11" t="s">
        <v>91</v>
      </c>
      <c r="D97" s="11" t="s">
        <v>81</v>
      </c>
      <c r="E97" s="11" t="s">
        <v>63</v>
      </c>
      <c r="F97" s="11" t="s">
        <v>3</v>
      </c>
      <c r="G97" s="4">
        <v>402.7</v>
      </c>
      <c r="H97" s="4">
        <v>402.7</v>
      </c>
      <c r="I97" s="25">
        <f t="shared" si="1"/>
        <v>100</v>
      </c>
      <c r="J97" s="2"/>
    </row>
    <row r="98" spans="1:10" ht="89.25" outlineLevel="5">
      <c r="A98" s="3" t="s">
        <v>10</v>
      </c>
      <c r="B98" s="11" t="s">
        <v>1</v>
      </c>
      <c r="C98" s="11" t="s">
        <v>91</v>
      </c>
      <c r="D98" s="11" t="s">
        <v>81</v>
      </c>
      <c r="E98" s="11" t="s">
        <v>63</v>
      </c>
      <c r="F98" s="11" t="s">
        <v>11</v>
      </c>
      <c r="G98" s="4">
        <v>402.7</v>
      </c>
      <c r="H98" s="4">
        <v>402.7</v>
      </c>
      <c r="I98" s="25">
        <f t="shared" si="1"/>
        <v>100</v>
      </c>
      <c r="J98" s="2"/>
    </row>
    <row r="99" spans="1:10" ht="51" outlineLevel="4">
      <c r="A99" s="3" t="s">
        <v>64</v>
      </c>
      <c r="B99" s="11" t="s">
        <v>1</v>
      </c>
      <c r="C99" s="11" t="s">
        <v>91</v>
      </c>
      <c r="D99" s="11" t="s">
        <v>81</v>
      </c>
      <c r="E99" s="11" t="s">
        <v>65</v>
      </c>
      <c r="F99" s="11" t="s">
        <v>3</v>
      </c>
      <c r="G99" s="4">
        <v>20.100000000000001</v>
      </c>
      <c r="H99" s="4">
        <v>20.100000000000001</v>
      </c>
      <c r="I99" s="25">
        <f t="shared" si="1"/>
        <v>100</v>
      </c>
      <c r="J99" s="2"/>
    </row>
    <row r="100" spans="1:10" ht="89.25" outlineLevel="5">
      <c r="A100" s="3" t="s">
        <v>10</v>
      </c>
      <c r="B100" s="11" t="s">
        <v>1</v>
      </c>
      <c r="C100" s="11" t="s">
        <v>91</v>
      </c>
      <c r="D100" s="11" t="s">
        <v>81</v>
      </c>
      <c r="E100" s="11" t="s">
        <v>65</v>
      </c>
      <c r="F100" s="11" t="s">
        <v>11</v>
      </c>
      <c r="G100" s="4">
        <v>20.100000000000001</v>
      </c>
      <c r="H100" s="4">
        <v>20.100000000000001</v>
      </c>
      <c r="I100" s="25">
        <f t="shared" si="1"/>
        <v>100</v>
      </c>
      <c r="J100" s="2"/>
    </row>
    <row r="101" spans="1:10" outlineLevel="1">
      <c r="A101" s="3" t="s">
        <v>66</v>
      </c>
      <c r="B101" s="11" t="s">
        <v>1</v>
      </c>
      <c r="C101" s="11" t="s">
        <v>92</v>
      </c>
      <c r="D101" s="11" t="s">
        <v>80</v>
      </c>
      <c r="E101" s="11" t="s">
        <v>2</v>
      </c>
      <c r="F101" s="11" t="s">
        <v>3</v>
      </c>
      <c r="G101" s="4">
        <v>20.100000000000001</v>
      </c>
      <c r="H101" s="4">
        <v>20.100000000000001</v>
      </c>
      <c r="I101" s="4">
        <v>100</v>
      </c>
      <c r="J101" s="2"/>
    </row>
    <row r="102" spans="1:10" outlineLevel="2">
      <c r="A102" s="3" t="s">
        <v>67</v>
      </c>
      <c r="B102" s="11" t="s">
        <v>1</v>
      </c>
      <c r="C102" s="11" t="s">
        <v>92</v>
      </c>
      <c r="D102" s="11" t="s">
        <v>81</v>
      </c>
      <c r="E102" s="11" t="s">
        <v>2</v>
      </c>
      <c r="F102" s="11" t="s">
        <v>3</v>
      </c>
      <c r="G102" s="4">
        <v>20.100000000000001</v>
      </c>
      <c r="H102" s="4">
        <v>20.100000000000001</v>
      </c>
      <c r="I102" s="4">
        <v>100</v>
      </c>
      <c r="J102" s="2"/>
    </row>
    <row r="103" spans="1:10" ht="51" outlineLevel="3">
      <c r="A103" s="3" t="s">
        <v>6</v>
      </c>
      <c r="B103" s="11" t="s">
        <v>1</v>
      </c>
      <c r="C103" s="11" t="s">
        <v>92</v>
      </c>
      <c r="D103" s="11" t="s">
        <v>81</v>
      </c>
      <c r="E103" s="11" t="s">
        <v>7</v>
      </c>
      <c r="F103" s="11" t="s">
        <v>3</v>
      </c>
      <c r="G103" s="4">
        <v>20.100000000000001</v>
      </c>
      <c r="H103" s="4">
        <v>20.100000000000001</v>
      </c>
      <c r="I103" s="4">
        <v>100</v>
      </c>
      <c r="J103" s="2"/>
    </row>
    <row r="104" spans="1:10" ht="25.5" outlineLevel="4">
      <c r="A104" s="3" t="s">
        <v>68</v>
      </c>
      <c r="B104" s="11" t="s">
        <v>1</v>
      </c>
      <c r="C104" s="11" t="s">
        <v>92</v>
      </c>
      <c r="D104" s="11" t="s">
        <v>81</v>
      </c>
      <c r="E104" s="11" t="s">
        <v>69</v>
      </c>
      <c r="F104" s="11" t="s">
        <v>3</v>
      </c>
      <c r="G104" s="4">
        <v>20.100000000000001</v>
      </c>
      <c r="H104" s="4">
        <v>20.100000000000001</v>
      </c>
      <c r="I104" s="4">
        <v>100</v>
      </c>
      <c r="J104" s="2"/>
    </row>
    <row r="105" spans="1:10" ht="25.5" outlineLevel="5">
      <c r="A105" s="3" t="s">
        <v>70</v>
      </c>
      <c r="B105" s="11" t="s">
        <v>1</v>
      </c>
      <c r="C105" s="11" t="s">
        <v>92</v>
      </c>
      <c r="D105" s="11" t="s">
        <v>81</v>
      </c>
      <c r="E105" s="11" t="s">
        <v>69</v>
      </c>
      <c r="F105" s="11" t="s">
        <v>71</v>
      </c>
      <c r="G105" s="4">
        <v>20.100000000000001</v>
      </c>
      <c r="H105" s="4">
        <v>20.100000000000001</v>
      </c>
      <c r="I105" s="4">
        <v>100</v>
      </c>
      <c r="J105" s="2"/>
    </row>
    <row r="106" spans="1:10" ht="12.75" customHeight="1">
      <c r="A106" s="2"/>
      <c r="B106" s="2"/>
      <c r="C106" s="2"/>
      <c r="D106" s="15"/>
      <c r="E106" s="2"/>
      <c r="F106" s="15"/>
      <c r="G106" s="2"/>
      <c r="H106" s="2"/>
      <c r="I106" s="2"/>
      <c r="J106" s="2"/>
    </row>
    <row r="107" spans="1:10" ht="15.2" customHeight="1">
      <c r="A107" s="26"/>
      <c r="B107" s="27"/>
      <c r="C107" s="27"/>
      <c r="D107" s="27"/>
      <c r="E107" s="27"/>
      <c r="F107" s="27"/>
      <c r="G107" s="27"/>
      <c r="H107" s="23"/>
      <c r="I107" s="23"/>
      <c r="J107" s="2"/>
    </row>
  </sheetData>
  <mergeCells count="3">
    <mergeCell ref="A107:G107"/>
    <mergeCell ref="B9:K9"/>
    <mergeCell ref="A11:O11"/>
  </mergeCells>
  <pageMargins left="0.78740157480314965" right="0.59055118110236227" top="0.59055118110236227" bottom="0.59055118110236227" header="0.39370078740157483" footer="0.51181102362204722"/>
  <pageSetup paperSize="9" scale="73" fitToHeight="0" orientation="portrait" errors="blank" r:id="rId1"/>
  <headerFooter>
    <oddHeader>&amp;R&amp;P</oddHeader>
    <evenHeader>&amp;R&amp;P</even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Документ</vt:lpstr>
      <vt:lpstr>Документ!Заголовки_для_печати</vt:lpstr>
      <vt:lpstr>Документ!Область_печати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user-ПК\user</dc:creator>
  <cp:lastModifiedBy>Klekovkina</cp:lastModifiedBy>
  <cp:lastPrinted>2020-02-27T11:15:10Z</cp:lastPrinted>
  <dcterms:created xsi:type="dcterms:W3CDTF">2019-02-26T07:50:53Z</dcterms:created>
  <dcterms:modified xsi:type="dcterms:W3CDTF">2020-06-09T09:28:40Z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01.02.2017 13_39_15)(4).xls</vt:lpwstr>
  </property>
  <property fmtid="{D5CDD505-2E9C-101B-9397-08002B2CF9AE}" pid="3" name="Название отчета">
    <vt:lpwstr>Вариант (новый от 01.02.2017 13_39_15)(4).xls</vt:lpwstr>
  </property>
  <property fmtid="{D5CDD505-2E9C-101B-9397-08002B2CF9AE}" pid="4" name="Версия клиента">
    <vt:lpwstr>19.1.8.1300</vt:lpwstr>
  </property>
  <property fmtid="{D5CDD505-2E9C-101B-9397-08002B2CF9AE}" pid="5" name="Версия базы">
    <vt:lpwstr>19.1.1524.431763387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bks2019r</vt:lpwstr>
  </property>
  <property fmtid="{D5CDD505-2E9C-101B-9397-08002B2CF9AE}" pid="9" name="Пользователь">
    <vt:lpwstr>a_4314004589</vt:lpwstr>
  </property>
  <property fmtid="{D5CDD505-2E9C-101B-9397-08002B2CF9AE}" pid="10" name="Шаблон">
    <vt:lpwstr>sqr_rosp_exp2016</vt:lpwstr>
  </property>
  <property fmtid="{D5CDD505-2E9C-101B-9397-08002B2CF9AE}" pid="11" name="Локальная база">
    <vt:lpwstr>используется</vt:lpwstr>
  </property>
</Properties>
</file>