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Чеботарь\Исполнение бюджета\2022\4 квартал\"/>
    </mc:Choice>
  </mc:AlternateContent>
  <xr:revisionPtr revIDLastSave="0" documentId="13_ncr:1_{4108856B-8D02-47F8-B10A-FB83673169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 мес 2022" sheetId="4" r:id="rId1"/>
  </sheets>
  <calcPr calcId="191029"/>
</workbook>
</file>

<file path=xl/calcChain.xml><?xml version="1.0" encoding="utf-8"?>
<calcChain xmlns="http://schemas.openxmlformats.org/spreadsheetml/2006/main">
  <c r="D120" i="4" l="1"/>
  <c r="C120" i="4"/>
  <c r="E120" i="4" s="1"/>
  <c r="D118" i="4"/>
  <c r="C118" i="4"/>
  <c r="E119" i="4"/>
  <c r="E121" i="4"/>
  <c r="D122" i="4"/>
  <c r="C122" i="4"/>
  <c r="D98" i="4"/>
  <c r="C98" i="4"/>
  <c r="E108" i="4"/>
  <c r="E109" i="4"/>
  <c r="E110" i="4"/>
  <c r="E111" i="4"/>
  <c r="E112" i="4"/>
  <c r="E107" i="4"/>
  <c r="E104" i="4"/>
  <c r="E114" i="4"/>
  <c r="D94" i="4"/>
  <c r="D93" i="4" s="1"/>
  <c r="D92" i="4" s="1"/>
  <c r="D88" i="4"/>
  <c r="D85" i="4" s="1"/>
  <c r="D84" i="4" s="1"/>
  <c r="D80" i="4"/>
  <c r="D77" i="4"/>
  <c r="D76" i="4" s="1"/>
  <c r="D73" i="4"/>
  <c r="D72" i="4" s="1"/>
  <c r="D64" i="4"/>
  <c r="C64" i="4"/>
  <c r="E69" i="4"/>
  <c r="E68" i="4"/>
  <c r="C117" i="4" l="1"/>
  <c r="D117" i="4"/>
  <c r="E117" i="4" s="1"/>
  <c r="E118" i="4"/>
  <c r="E122" i="4"/>
  <c r="D83" i="4"/>
  <c r="D71" i="4"/>
  <c r="D62" i="4"/>
  <c r="D61" i="4" s="1"/>
  <c r="C62" i="4"/>
  <c r="D59" i="4"/>
  <c r="E58" i="4"/>
  <c r="D57" i="4"/>
  <c r="C57" i="4"/>
  <c r="D54" i="4"/>
  <c r="D52" i="4"/>
  <c r="D48" i="4"/>
  <c r="C48" i="4"/>
  <c r="D45" i="4"/>
  <c r="D44" i="4" s="1"/>
  <c r="D42" i="4"/>
  <c r="D41" i="4" s="1"/>
  <c r="D39" i="4"/>
  <c r="D37" i="4"/>
  <c r="D35" i="4"/>
  <c r="D33" i="4"/>
  <c r="D31" i="4"/>
  <c r="D24" i="4"/>
  <c r="D23" i="4" s="1"/>
  <c r="D18" i="4"/>
  <c r="D17" i="4" s="1"/>
  <c r="E57" i="4" l="1"/>
  <c r="D51" i="4"/>
  <c r="D30" i="4"/>
  <c r="D29" i="4" s="1"/>
  <c r="D232" i="4"/>
  <c r="C232" i="4"/>
  <c r="D50" i="4" l="1"/>
  <c r="D47" i="4" s="1"/>
  <c r="D16" i="4" s="1"/>
  <c r="E164" i="4"/>
  <c r="D163" i="4"/>
  <c r="C163" i="4"/>
  <c r="E163" i="4" l="1"/>
  <c r="D165" i="4"/>
  <c r="C165" i="4"/>
  <c r="E152" i="4" l="1"/>
  <c r="D151" i="4"/>
  <c r="C151" i="4"/>
  <c r="E151" i="4" l="1"/>
  <c r="E130" i="4"/>
  <c r="D129" i="4"/>
  <c r="C129" i="4"/>
  <c r="E129" i="4" l="1"/>
  <c r="E156" i="4"/>
  <c r="D155" i="4"/>
  <c r="C155" i="4"/>
  <c r="D131" i="4"/>
  <c r="E155" i="4" l="1"/>
  <c r="E162" i="4"/>
  <c r="D161" i="4"/>
  <c r="C161" i="4"/>
  <c r="E160" i="4"/>
  <c r="D159" i="4"/>
  <c r="C159" i="4"/>
  <c r="D135" i="4"/>
  <c r="E159" i="4" l="1"/>
  <c r="E161" i="4"/>
  <c r="D224" i="4"/>
  <c r="C218" i="4"/>
  <c r="D218" i="4" l="1"/>
  <c r="D226" i="4"/>
  <c r="D223" i="4" l="1"/>
  <c r="D238" i="4"/>
  <c r="D237" i="4" s="1"/>
  <c r="D244" i="4"/>
  <c r="D242" i="4" l="1"/>
  <c r="D230" i="4"/>
  <c r="D222" i="4" s="1"/>
  <c r="C238" i="4" l="1"/>
  <c r="C244" i="4"/>
  <c r="E248" i="4"/>
  <c r="E245" i="4"/>
  <c r="E246" i="4"/>
  <c r="E247" i="4"/>
  <c r="E243" i="4"/>
  <c r="C242" i="4"/>
  <c r="E242" i="4" s="1"/>
  <c r="E241" i="4"/>
  <c r="E158" i="4" l="1"/>
  <c r="D157" i="4"/>
  <c r="C157" i="4"/>
  <c r="E157" i="4" l="1"/>
  <c r="E128" i="4"/>
  <c r="E133" i="4"/>
  <c r="E136" i="4"/>
  <c r="E138" i="4"/>
  <c r="E140" i="4"/>
  <c r="E142" i="4"/>
  <c r="E144" i="4"/>
  <c r="E146" i="4"/>
  <c r="E148" i="4"/>
  <c r="E150" i="4"/>
  <c r="E154" i="4"/>
  <c r="E166" i="4"/>
  <c r="E167" i="4"/>
  <c r="E168" i="4"/>
  <c r="E170" i="4"/>
  <c r="E173" i="4"/>
  <c r="E175" i="4"/>
  <c r="E176" i="4"/>
  <c r="E178" i="4"/>
  <c r="E180" i="4"/>
  <c r="E182" i="4"/>
  <c r="E183" i="4"/>
  <c r="E184" i="4"/>
  <c r="E185" i="4"/>
  <c r="E187" i="4"/>
  <c r="E188" i="4"/>
  <c r="E190" i="4"/>
  <c r="E191" i="4"/>
  <c r="E193" i="4"/>
  <c r="E194" i="4"/>
  <c r="E197" i="4"/>
  <c r="E200" i="4"/>
  <c r="E203" i="4"/>
  <c r="E206" i="4"/>
  <c r="E208" i="4"/>
  <c r="E209" i="4"/>
  <c r="E211" i="4"/>
  <c r="E213" i="4"/>
  <c r="E215" i="4"/>
  <c r="E217" i="4"/>
  <c r="E219" i="4"/>
  <c r="E220" i="4"/>
  <c r="E221" i="4"/>
  <c r="E225" i="4"/>
  <c r="E227" i="4"/>
  <c r="E229" i="4"/>
  <c r="E231" i="4"/>
  <c r="E233" i="4"/>
  <c r="E234" i="4"/>
  <c r="E235" i="4"/>
  <c r="E236" i="4"/>
  <c r="E240" i="4"/>
  <c r="E19" i="4"/>
  <c r="E20" i="4"/>
  <c r="E21" i="4"/>
  <c r="E22" i="4"/>
  <c r="E25" i="4"/>
  <c r="E26" i="4"/>
  <c r="E27" i="4"/>
  <c r="E28" i="4"/>
  <c r="E32" i="4"/>
  <c r="E34" i="4"/>
  <c r="E36" i="4"/>
  <c r="E38" i="4"/>
  <c r="E40" i="4"/>
  <c r="E43" i="4"/>
  <c r="E46" i="4"/>
  <c r="E49" i="4"/>
  <c r="E53" i="4"/>
  <c r="E55" i="4"/>
  <c r="E56" i="4"/>
  <c r="E60" i="4"/>
  <c r="E63" i="4"/>
  <c r="E65" i="4"/>
  <c r="E66" i="4"/>
  <c r="E67" i="4"/>
  <c r="E70" i="4"/>
  <c r="E74" i="4"/>
  <c r="E75" i="4"/>
  <c r="E78" i="4"/>
  <c r="E79" i="4"/>
  <c r="E81" i="4"/>
  <c r="E82" i="4"/>
  <c r="E87" i="4"/>
  <c r="E89" i="4"/>
  <c r="E91" i="4"/>
  <c r="E95" i="4"/>
  <c r="E96" i="4"/>
  <c r="E97" i="4"/>
  <c r="E101" i="4"/>
  <c r="E103" i="4"/>
  <c r="E106" i="4"/>
  <c r="E115" i="4"/>
  <c r="E116" i="4"/>
  <c r="E123" i="4"/>
  <c r="E244" i="4"/>
  <c r="D216" i="4"/>
  <c r="D214" i="4"/>
  <c r="D212" i="4"/>
  <c r="D210" i="4"/>
  <c r="D207" i="4"/>
  <c r="D189" i="4"/>
  <c r="D186" i="4"/>
  <c r="D181" i="4"/>
  <c r="D153" i="4"/>
  <c r="D149" i="4"/>
  <c r="D147" i="4"/>
  <c r="D145" i="4"/>
  <c r="D143" i="4"/>
  <c r="D127" i="4"/>
  <c r="D126" i="4" s="1"/>
  <c r="D134" i="4" l="1"/>
  <c r="D171" i="4"/>
  <c r="C147" i="4"/>
  <c r="E147" i="4" s="1"/>
  <c r="C145" i="4"/>
  <c r="E145" i="4" s="1"/>
  <c r="D125" i="4" l="1"/>
  <c r="D124" i="4" s="1"/>
  <c r="D249" i="4" s="1"/>
  <c r="C223" i="4"/>
  <c r="E232" i="4"/>
  <c r="C216" i="4"/>
  <c r="E216" i="4" s="1"/>
  <c r="C214" i="4"/>
  <c r="C212" i="4"/>
  <c r="E212" i="4" s="1"/>
  <c r="E218" i="4"/>
  <c r="C207" i="4"/>
  <c r="E207" i="4" s="1"/>
  <c r="C189" i="4"/>
  <c r="E189" i="4" s="1"/>
  <c r="C181" i="4"/>
  <c r="E181" i="4" s="1"/>
  <c r="C186" i="4"/>
  <c r="E186" i="4" s="1"/>
  <c r="C153" i="4"/>
  <c r="E153" i="4" s="1"/>
  <c r="C149" i="4"/>
  <c r="E149" i="4" s="1"/>
  <c r="C52" i="4"/>
  <c r="C230" i="4"/>
  <c r="E230" i="4" s="1"/>
  <c r="C228" i="4"/>
  <c r="E228" i="4" s="1"/>
  <c r="C226" i="4"/>
  <c r="C224" i="4"/>
  <c r="E224" i="4" s="1"/>
  <c r="C210" i="4"/>
  <c r="E210" i="4" s="1"/>
  <c r="C205" i="4"/>
  <c r="C202" i="4"/>
  <c r="C199" i="4"/>
  <c r="C196" i="4"/>
  <c r="C192" i="4"/>
  <c r="E192" i="4" s="1"/>
  <c r="C179" i="4"/>
  <c r="E179" i="4" s="1"/>
  <c r="C177" i="4"/>
  <c r="E177" i="4" s="1"/>
  <c r="C174" i="4"/>
  <c r="C172" i="4"/>
  <c r="E172" i="4" s="1"/>
  <c r="E169" i="4"/>
  <c r="C143" i="4"/>
  <c r="C141" i="4"/>
  <c r="E141" i="4" s="1"/>
  <c r="C139" i="4"/>
  <c r="E139" i="4" s="1"/>
  <c r="C137" i="4"/>
  <c r="E137" i="4" s="1"/>
  <c r="C135" i="4"/>
  <c r="C132" i="4"/>
  <c r="C127" i="4"/>
  <c r="E113" i="4"/>
  <c r="E105" i="4"/>
  <c r="E102" i="4"/>
  <c r="E100" i="4"/>
  <c r="C94" i="4"/>
  <c r="C90" i="4"/>
  <c r="E90" i="4" s="1"/>
  <c r="C88" i="4"/>
  <c r="E88" i="4" s="1"/>
  <c r="C86" i="4"/>
  <c r="E86" i="4" s="1"/>
  <c r="C80" i="4"/>
  <c r="E80" i="4" s="1"/>
  <c r="C77" i="4"/>
  <c r="C73" i="4"/>
  <c r="E64" i="4"/>
  <c r="C59" i="4"/>
  <c r="E59" i="4" s="1"/>
  <c r="C54" i="4"/>
  <c r="E54" i="4" s="1"/>
  <c r="E48" i="4"/>
  <c r="C45" i="4"/>
  <c r="C42" i="4"/>
  <c r="C39" i="4"/>
  <c r="E39" i="4" s="1"/>
  <c r="C37" i="4"/>
  <c r="E37" i="4" s="1"/>
  <c r="C35" i="4"/>
  <c r="E35" i="4" s="1"/>
  <c r="C33" i="4"/>
  <c r="E33" i="4" s="1"/>
  <c r="C31" i="4"/>
  <c r="E31" i="4" s="1"/>
  <c r="C24" i="4"/>
  <c r="C18" i="4"/>
  <c r="C134" i="4" l="1"/>
  <c r="E174" i="4"/>
  <c r="E127" i="4"/>
  <c r="E214" i="4"/>
  <c r="E143" i="4"/>
  <c r="E226" i="4"/>
  <c r="C222" i="4"/>
  <c r="E222" i="4" s="1"/>
  <c r="E223" i="4"/>
  <c r="E165" i="4"/>
  <c r="C72" i="4"/>
  <c r="E72" i="4" s="1"/>
  <c r="E73" i="4"/>
  <c r="C131" i="4"/>
  <c r="E131" i="4" s="1"/>
  <c r="E132" i="4"/>
  <c r="C204" i="4"/>
  <c r="E204" i="4" s="1"/>
  <c r="E205" i="4"/>
  <c r="C41" i="4"/>
  <c r="E41" i="4" s="1"/>
  <c r="E42" i="4"/>
  <c r="C76" i="4"/>
  <c r="E76" i="4" s="1"/>
  <c r="E77" i="4"/>
  <c r="E135" i="4"/>
  <c r="C195" i="4"/>
  <c r="E195" i="4" s="1"/>
  <c r="E196" i="4"/>
  <c r="C17" i="4"/>
  <c r="E18" i="4"/>
  <c r="C44" i="4"/>
  <c r="E44" i="4" s="1"/>
  <c r="E45" i="4"/>
  <c r="C61" i="4"/>
  <c r="E61" i="4" s="1"/>
  <c r="E62" i="4"/>
  <c r="C93" i="4"/>
  <c r="E94" i="4"/>
  <c r="C198" i="4"/>
  <c r="E198" i="4" s="1"/>
  <c r="E199" i="4"/>
  <c r="C51" i="4"/>
  <c r="E52" i="4"/>
  <c r="C23" i="4"/>
  <c r="E24" i="4"/>
  <c r="C201" i="4"/>
  <c r="E201" i="4" s="1"/>
  <c r="E202" i="4"/>
  <c r="C30" i="4"/>
  <c r="C85" i="4"/>
  <c r="E85" i="4" s="1"/>
  <c r="E98" i="4"/>
  <c r="E239" i="4"/>
  <c r="C237" i="4"/>
  <c r="E51" i="4" l="1"/>
  <c r="C50" i="4"/>
  <c r="E23" i="4"/>
  <c r="E17" i="4"/>
  <c r="C171" i="4"/>
  <c r="E171" i="4" s="1"/>
  <c r="C126" i="4"/>
  <c r="C71" i="4"/>
  <c r="E71" i="4" s="1"/>
  <c r="C47" i="4"/>
  <c r="E134" i="4"/>
  <c r="C29" i="4"/>
  <c r="E29" i="4" s="1"/>
  <c r="E30" i="4"/>
  <c r="C92" i="4"/>
  <c r="E92" i="4" s="1"/>
  <c r="E93" i="4"/>
  <c r="C84" i="4"/>
  <c r="E237" i="4"/>
  <c r="E238" i="4"/>
  <c r="C125" i="4" l="1"/>
  <c r="C124" i="4" s="1"/>
  <c r="C83" i="4"/>
  <c r="E47" i="4"/>
  <c r="C16" i="4"/>
  <c r="E50" i="4"/>
  <c r="E126" i="4"/>
  <c r="E83" i="4"/>
  <c r="E84" i="4"/>
  <c r="E16" i="4" l="1"/>
  <c r="E125" i="4"/>
  <c r="C249" i="4" l="1"/>
  <c r="E249" i="4" s="1"/>
  <c r="E124" i="4"/>
</calcChain>
</file>

<file path=xl/sharedStrings.xml><?xml version="1.0" encoding="utf-8"?>
<sst xmlns="http://schemas.openxmlformats.org/spreadsheetml/2006/main" count="455" uniqueCount="407">
  <si>
    <t>Наименование дохода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</si>
  <si>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</si>
  <si>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</si>
  <si>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</si>
  <si>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</si>
  <si>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</si>
  <si>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</si>
  <si>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</si>
  <si>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</si>
  <si>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</si>
  <si>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</si>
  <si>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</si>
  <si>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</si>
  <si>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</si>
  <si>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</si>
  <si>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 налогообложения доходы</t>
  </si>
  <si>
    <t>182 1 05 01011 01 0000 110</t>
  </si>
  <si>
    <t>000 1 05 01020 01 0000 110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</si>
  <si>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</si>
  <si>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182 1 05 01021 01 0000 110</t>
  </si>
  <si>
    <t xml:space="preserve">000 1 05 02000 02 0000 110 </t>
  </si>
  <si>
    <t>Единый налог на вмененный доход для отдельных видов деятельности</t>
  </si>
  <si>
    <t xml:space="preserve">182 1 05 02010 02 0000 110 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</si>
  <si>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</si>
  <si>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</si>
  <si>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</si>
  <si>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</si>
  <si>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</si>
  <si>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</t>
  </si>
  <si>
    <t>000 1 08 00000 00 0000 000</t>
  </si>
  <si>
    <t>ГОСУДАРСТВЕННАЯ ПОШЛИНА</t>
  </si>
  <si>
    <t>000 1 08 03000 01 0000 110</t>
  </si>
  <si>
    <t>182 1 08 03010 01 0000 110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</si>
  <si>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</si>
  <si>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</si>
  <si>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</si>
  <si>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936 1 11 01050 05 0000 120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</si>
  <si>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</si>
  <si>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</si>
  <si>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</si>
  <si>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 расположены  в границах поселений, а также средства от продажи права на заключение договоров аренды указанных земельных участков</t>
  </si>
  <si>
    <t>000 1 11 05030 00 0000 120</t>
  </si>
  <si>
    <t>936 1 11 05035 05 0000 120</t>
  </si>
  <si>
    <t>000 1 12 00000 00 0000 000</t>
  </si>
  <si>
    <t>ПЛАТЕЖИ ПРИ ПОЛЬЗОВАНИИ ПРИРОДНЫМИ РЕСУРСАМИ</t>
  </si>
  <si>
    <t>Плата за  выбросы загрязняющих веществ в  водные  объекты</t>
  </si>
  <si>
    <t>000 1 13 00000 00 0000 000</t>
  </si>
  <si>
    <t>000 1 13 01990 00 0000 130</t>
  </si>
  <si>
    <t>Прочие доходы от оказания платных услуг (работ)</t>
  </si>
  <si>
    <t>000 1 13 01995 05 0000 130</t>
  </si>
  <si>
    <t xml:space="preserve">Прочие доходы от оказания  платных услуг (работ) получателями средств бюджетов муниципальных районов  </t>
  </si>
  <si>
    <t>903 1 13 01995 05 0000 130</t>
  </si>
  <si>
    <t>936 1 13 01995 05 0000 130</t>
  </si>
  <si>
    <t>000 1 13 02060 00 0000 130</t>
  </si>
  <si>
    <t>Доходы, поступающие в порядке  возмещения расходов, понесенных в связи с эксплуатацией имущества</t>
  </si>
  <si>
    <t>000 1 13 02065 05 0000 130</t>
  </si>
  <si>
    <t>Доходы, поступающие в порядке  возмещения расходов, понесенных в связи с эксплуатацией имущества муниципальных районов</t>
  </si>
  <si>
    <t>903 1 13 02065 05 0000 130</t>
  </si>
  <si>
    <t>936 1 13 02065 05 0000 130</t>
  </si>
  <si>
    <t>000 1 14 00000 00 0000 000</t>
  </si>
  <si>
    <t>ДОХОДЫ ОТ ПРОДАЖИ МАТЕРИАЛЬНЫХ И НЕМАТЕРИАЛЬНЫХ АКТИВОВ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</si>
  <si>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</si>
  <si>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</si>
  <si>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000 1 14 02050 05 0000 410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</si>
  <si>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</si>
  <si>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000 1 14 02053 05 0000 410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</si>
  <si>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</si>
  <si>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936 1 14 02053 05 0000 410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</si>
  <si>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</si>
  <si>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</si>
  <si>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</si>
  <si>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</si>
  <si>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</si>
  <si>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</si>
  <si>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</si>
  <si>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Дотации  на  выравнивание  бюджетной  обеспеченности</t>
  </si>
  <si>
    <t>Дотации  бюджетам  муниципальных  районов  на  выравнивание  бюджетной  обеспеченности</t>
  </si>
  <si>
    <t>Прочие субсидии</t>
  </si>
  <si>
    <t>Прочие субсидии бюджетам муниципальных районов</t>
  </si>
  <si>
    <r>
      <t>Субвенции</t>
    </r>
    <r>
      <rPr>
        <sz val="12"/>
        <color rgb="FF000000"/>
        <rFont val="Times New Roman"/>
        <family val="1"/>
        <charset val="204"/>
      </rPr>
      <t xml:space="preserve"> бюджетам  муниципальных  районов</t>
    </r>
    <r>
      <rPr>
        <sz val="12"/>
        <color theme="1"/>
        <rFont val="Times New Roman"/>
        <family val="1"/>
        <charset val="204"/>
      </rPr>
      <t xml:space="preserve"> на  осуществление  первичного воинского учета на территориях, где отсутствуют военные комиссариаты</t>
    </r>
  </si>
  <si>
    <t>000 2 02 03021 00 0000 151</t>
  </si>
  <si>
    <r>
      <t>Субвенции</t>
    </r>
    <r>
      <rPr>
        <sz val="12"/>
        <color rgb="FF000000"/>
        <rFont val="Times New Roman"/>
        <family val="1"/>
        <charset val="204"/>
      </rPr>
      <t xml:space="preserve"> бюджетам  муниципальных  образований</t>
    </r>
    <r>
      <rPr>
        <sz val="12"/>
        <color theme="1"/>
        <rFont val="Times New Roman"/>
        <family val="1"/>
        <charset val="204"/>
      </rPr>
      <t xml:space="preserve"> на ежемесячное денежное вознаграждение за  классное руководство</t>
    </r>
  </si>
  <si>
    <t>903 2 02 03021 05 0000 151</t>
  </si>
  <si>
    <r>
      <t>Субвенции</t>
    </r>
    <r>
      <rPr>
        <sz val="12"/>
        <color rgb="FF000000"/>
        <rFont val="Times New Roman"/>
        <family val="1"/>
        <charset val="204"/>
      </rPr>
      <t xml:space="preserve"> бюджетам  муниципальных  районов</t>
    </r>
    <r>
      <rPr>
        <sz val="12"/>
        <color theme="1"/>
        <rFont val="Times New Roman"/>
        <family val="1"/>
        <charset val="204"/>
      </rPr>
      <t xml:space="preserve"> на ежемесячное денежное вознаграждение за  классное руководство</t>
    </r>
  </si>
  <si>
    <t>000 2 02 03022 00 0000 151</t>
  </si>
  <si>
    <r>
      <t xml:space="preserve">Субвенции </t>
    </r>
    <r>
      <rPr>
        <sz val="12"/>
        <color rgb="FF000000"/>
        <rFont val="Times New Roman"/>
        <family val="1"/>
        <charset val="204"/>
      </rPr>
      <t xml:space="preserve">бюджетам  муниципальных  образований </t>
    </r>
    <r>
      <rPr>
        <sz val="12"/>
        <color theme="1"/>
        <rFont val="Times New Roman"/>
        <family val="1"/>
        <charset val="204"/>
      </rPr>
      <t>на  предоставление гражданам субсидий на оплату жилого помещения и коммунальных услуг</t>
    </r>
  </si>
  <si>
    <t>936 2 02 03022 05 0000 151</t>
  </si>
  <si>
    <r>
      <t xml:space="preserve">Субвенции </t>
    </r>
    <r>
      <rPr>
        <sz val="12"/>
        <color rgb="FF000000"/>
        <rFont val="Times New Roman"/>
        <family val="1"/>
        <charset val="204"/>
      </rPr>
      <t>бюджетам  муниципальных  районов</t>
    </r>
    <r>
      <rPr>
        <sz val="12"/>
        <color theme="1"/>
        <rFont val="Times New Roman"/>
        <family val="1"/>
        <charset val="204"/>
      </rPr>
      <t xml:space="preserve"> на  предоставление гражданам субсидий на оплату жилого помещения и коммунальных услуг</t>
    </r>
  </si>
  <si>
    <t>Субвенции местным бюджетам  на выполнение передаваемых полномочий субъектов Российской Федерации</t>
  </si>
  <si>
    <t>Субвенции бюджетам 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</si>
  <si>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переработку и реализации продукции растениеводства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</si>
  <si>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переработку и развития инфраструктуры и логистического обеспечения рынков продукции растениеводства</t>
  </si>
  <si>
    <t>000 2 02 0310700 0000 151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</si>
  <si>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животноводства.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</si>
  <si>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</si>
  <si>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взятыми малыми формами хозяйствования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</si>
  <si>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</si>
  <si>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</si>
  <si>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</si>
  <si>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Прочие безвозмездные поступления в бюджеты муниципальных районов</t>
  </si>
  <si>
    <t>ВСЕГО ДОХОДОВ</t>
  </si>
  <si>
    <t>000 2 02 01003 05 0000 151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</si>
  <si>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</si>
  <si>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Единый сельскохозяйственный налог</t>
  </si>
  <si>
    <t>Прочие доходы от компенсации затрат бюджетов муниципальных районов</t>
  </si>
  <si>
    <t>903 1 13 02995 05 0000 130</t>
  </si>
  <si>
    <t>912 1 13 02995 05 0000 130</t>
  </si>
  <si>
    <t>182 1 05 04020 02 0000 110</t>
  </si>
  <si>
    <t>Налог взимаемый в связи с применением патентой системой налогообложения</t>
  </si>
  <si>
    <t>Прочие субвенции бюджетам муниципальных районов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</si>
  <si>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</si>
  <si>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</si>
  <si>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</si>
  <si>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100 1 03 02230 01 0000 110</t>
  </si>
  <si>
    <t>100 1 03 02240 01 0000 110</t>
  </si>
  <si>
    <t>100 1 03 02250 01 0000 110</t>
  </si>
  <si>
    <t>100 1 03 02260 01 0000 110</t>
  </si>
  <si>
    <t>Субсидии бюджетам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</si>
  <si>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000 2 02 02088 00 0000 150</t>
  </si>
  <si>
    <t>936 2 02 02088 05 0002 150</t>
  </si>
  <si>
    <t>936 2 02 02089 05 0002 150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</si>
  <si>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</si>
  <si>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</si>
  <si>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</si>
  <si>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000 2 02 02089 00 0000 150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</si>
  <si>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</si>
  <si>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</si>
  <si>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</si>
  <si>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000 1 03 02000 01 0000 000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</si>
  <si>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</si>
  <si>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</si>
  <si>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</si>
  <si>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</si>
  <si>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000 1 05 03000 01 0000 110</t>
  </si>
  <si>
    <t>182 1 05 03010 01 0000 110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</si>
  <si>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</si>
  <si>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</si>
  <si>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</si>
  <si>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</si>
  <si>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</si>
  <si>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</si>
  <si>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</si>
  <si>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</si>
  <si>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</si>
  <si>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Плата за выбросы загрязняющих веществ в атмосферный воздух стационарными объектами </t>
  </si>
  <si>
    <t>936 2 02 0310705 0000 151</t>
  </si>
  <si>
    <t>000 2 02 03007 00 0000 151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</si>
  <si>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</si>
  <si>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</si>
  <si>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936 2 02 03007 05 0000 151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</si>
  <si>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</si>
  <si>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</si>
  <si>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</si>
  <si>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переработку и развития инфраструктуры и логистического обеспечения рынков продукции растениеводства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</si>
  <si>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животноводства.</t>
  </si>
  <si>
    <t>000 2 02 0310705 0000 151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</si>
  <si>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</si>
  <si>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</si>
  <si>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взятыми малыми формами хозяйствования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</si>
  <si>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</si>
  <si>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</si>
  <si>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</si>
  <si>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субвенции </t>
  </si>
  <si>
    <t>000 1 11 05013 13 0000 120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</si>
  <si>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</si>
  <si>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</si>
  <si>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936 1 11 09045 05 0000 120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</si>
  <si>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</si>
  <si>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</si>
  <si>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</si>
  <si>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000 1 14 02052 05 0000 410</t>
  </si>
  <si>
    <t>936 1 14 02052 05 0000 410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</si>
  <si>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</si>
  <si>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980 1 14  06013 13 0000 430</t>
  </si>
  <si>
    <t>981 1 14  06013 13 0000 430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</si>
  <si>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</si>
  <si>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000 1 14  06013 00 0000 430</t>
  </si>
  <si>
    <t>000 2 02 02215 00 0000 151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</si>
  <si>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</si>
  <si>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903 2 02 02215 00 0000 151</t>
  </si>
  <si>
    <r>
      <t>Субвенции</t>
    </r>
    <r>
      <rPr>
        <sz val="12"/>
        <color rgb="FF000000"/>
        <rFont val="Times New Roman"/>
        <family val="1"/>
        <charset val="204"/>
      </rPr>
      <t xml:space="preserve"> бюджетам  </t>
    </r>
    <r>
      <rPr>
        <sz val="12"/>
        <color theme="1"/>
        <rFont val="Times New Roman"/>
        <family val="1"/>
        <charset val="204"/>
      </rPr>
      <t>на  осуществление  первичного воинского учета на территориях, где отсутствуют военные комиссариаты</t>
    </r>
  </si>
  <si>
    <t>000 2 02 04052 00 0000 151</t>
  </si>
  <si>
    <t>912 2 02 04052 05 0000 151</t>
  </si>
  <si>
    <t>Код бюджетной классификации</t>
  </si>
  <si>
    <t>Сумма              (тыс. рублей)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</si>
  <si>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</si>
  <si>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000 2 02 35118 00 0000 151</t>
  </si>
  <si>
    <t>912 2 02 35118 05 0000 151</t>
  </si>
  <si>
    <t>000 2 02 35038 00 0000 151</t>
  </si>
  <si>
    <t>936 2 02 35038 05 0000 151</t>
  </si>
  <si>
    <t>000 2 02 35039 00 0000 151</t>
  </si>
  <si>
    <t>000 2 02 35039 05 0000 151</t>
  </si>
  <si>
    <t>936 2 02 35039 05 0000 151</t>
  </si>
  <si>
    <t>000 2 02 35048 00 0000 151</t>
  </si>
  <si>
    <t>000 2 02 35048 05 0000 151</t>
  </si>
  <si>
    <t>936 2 02 35048 05 0000 151</t>
  </si>
  <si>
    <t>000 2 02 35055 00 0000 151</t>
  </si>
  <si>
    <t>000 2 02 35055 05 0000 151</t>
  </si>
  <si>
    <t>936 2 02 35055 05 0000 151</t>
  </si>
  <si>
    <t>ПРОЧИЕ БЕЗВОЗМЕЗДНЫЕ ПОСТУПЛНЕНИЯ</t>
  </si>
  <si>
    <t>БЕЗВОЗМЕЗДНЫЕ ПОСТУПЛЕНИЯ ОТ ДРУГИХ БЮДЖЕТОВ БЮДЖЕТНОЙ СИСТЕМЫ РФ</t>
  </si>
  <si>
    <t>Дотации бюджетам бюджетной системы Российской Федерации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</si>
  <si>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color theme="1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</si>
  <si>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</si>
  <si>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</si>
  <si>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</si>
  <si>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</si>
  <si>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000 2 02 35544 00 0000 151</t>
  </si>
  <si>
    <t>936 2 02 35544 05 0000 151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</si>
  <si>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</si>
  <si>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</si>
  <si>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000 2 02 20302 00 0000 151</t>
  </si>
  <si>
    <t>936 2 02 20302 05 0000 151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</si>
  <si>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бюджетов</t>
  </si>
  <si>
    <t>Объемы поступления налоговых и неналоговых доходов общей суммой, объемы безвозмездных поступлений по подстатьям классификации доходов в бюджетов</t>
  </si>
  <si>
    <t>Исполнено              (тыс. руб.)</t>
  </si>
  <si>
    <t>Процент   исполнения</t>
  </si>
  <si>
    <t>ВОЗВРАТ ОСТАТКОВ СУБСИДИЙ, СУБВЕНЦИЙ И ИНЫХ МБТ</t>
  </si>
  <si>
    <t>ДОХОДЫ БЮДЖЕТОВ БЮДЖЕТНОЙ СИСТЕМЫ  РОССИЙСКОЙ ФЕДЕРАЦИИ ОТ ВОЗВРАТА  ОСТАТКОВ СУБСИДИЙ, СУБВЕНЦИЙ И ИНЫХ МБТ, ИМЕЮЩИХ ЦЕЛЕВОЕ НАЗНАЧЕНИЕ, ПРОШЛЫХ ЛЕТ</t>
  </si>
  <si>
    <t>936 2 07 05010 05 0000 150</t>
  </si>
  <si>
    <t>000 2 07  05000 05 0000 150</t>
  </si>
  <si>
    <t>000 2 07  00000 00 0000 150</t>
  </si>
  <si>
    <t>903 2 07 05030 05 0000 150</t>
  </si>
  <si>
    <t>912 2 18 60010 05 0000 150</t>
  </si>
  <si>
    <t>000 2 18  00000 00 0000 150</t>
  </si>
  <si>
    <t>912 2 19 60010 05 0000 150</t>
  </si>
  <si>
    <t>936 2 19 60010 05 0000 150</t>
  </si>
  <si>
    <t>903 2 19 60010 05 0000 150</t>
  </si>
  <si>
    <t>000 2 19  00000 00 0000 150</t>
  </si>
  <si>
    <t>936 2 19 35120 05 0000 150</t>
  </si>
  <si>
    <t>000 2 02 15001 00 0000 150</t>
  </si>
  <si>
    <t>000 2 02 10000 00 0000 150</t>
  </si>
  <si>
    <t>912 2 02 15001 05 0000 150</t>
  </si>
  <si>
    <t>000 2 02 20000 00 0000 150</t>
  </si>
  <si>
    <t>000 2 02 20216 00 0000 150</t>
  </si>
  <si>
    <t>936 2 02 20216 05 0000 150</t>
  </si>
  <si>
    <t>000 2 02 29999 00 0000 150</t>
  </si>
  <si>
    <t>903 2 02 29999 05 0000 150</t>
  </si>
  <si>
    <t>912 2 02 29999 05 0000 150</t>
  </si>
  <si>
    <t>936 2 02 29999 05 0000 150</t>
  </si>
  <si>
    <t>000 2 02 30024 00 0000 150</t>
  </si>
  <si>
    <t>903 2 02 30024 05 0000 150</t>
  </si>
  <si>
    <t>912 2 02 30024 05 0000 150</t>
  </si>
  <si>
    <t>936 2 02 30024 05 0000 150</t>
  </si>
  <si>
    <t>000 2 02 30027 00 0000 150</t>
  </si>
  <si>
    <t>903 2 02 30027 05 0000 150</t>
  </si>
  <si>
    <t>000 2 02 30029 00 0000 150</t>
  </si>
  <si>
    <t>903 2 02 30029 05 0000 150</t>
  </si>
  <si>
    <t>000 2 02 35082 00 0000 150</t>
  </si>
  <si>
    <t>936 2 02 35082 05 0000 150</t>
  </si>
  <si>
    <t>000 2 02 35118 00 0000 150</t>
  </si>
  <si>
    <t>912 2 02 35118 05 0000 150</t>
  </si>
  <si>
    <t>000 2 02 39999 00 0000 150</t>
  </si>
  <si>
    <t>903 2 02 39999 05 0000 150</t>
  </si>
  <si>
    <t>936 2 02 39999 05 0000 150</t>
  </si>
  <si>
    <t>000 2 02 40000 00 0000 150</t>
  </si>
  <si>
    <t>000 2 02 40014 00 0000 150</t>
  </si>
  <si>
    <t>000 2 02 40014 05 0000 150</t>
  </si>
  <si>
    <t xml:space="preserve">936 2 02 40014 05 0000 150 </t>
  </si>
  <si>
    <t>000 2 02 45433 00 0000 150</t>
  </si>
  <si>
    <t>936 2 02 45433 05 0000 150</t>
  </si>
  <si>
    <t>000 2 02 49999 00 0000 150</t>
  </si>
  <si>
    <t>912 2 02 49999 05 0000 150</t>
  </si>
  <si>
    <t>936 2 07 05030 05 0000 150</t>
  </si>
  <si>
    <t>936 2 02 49999 05 0000 150</t>
  </si>
  <si>
    <t>912 2 02 20216 05 0000 150</t>
  </si>
  <si>
    <t>000 2 02 25081 00 0000 150</t>
  </si>
  <si>
    <t>936 2 02 25081 05 0000 150</t>
  </si>
  <si>
    <t>936 2 02 25228 05 0000 150</t>
  </si>
  <si>
    <t>000 2 02 25228 00 0000 150</t>
  </si>
  <si>
    <t>000 2 02 25490 00 0000 000</t>
  </si>
  <si>
    <t>903 2 02 25490 05 0000 150</t>
  </si>
  <si>
    <t>000 2 02 25519 00 0000 000</t>
  </si>
  <si>
    <t>936 2 02 25519 05 0000 150</t>
  </si>
  <si>
    <t>000 2 02 25576 00 0000 000</t>
  </si>
  <si>
    <t>936 2 02 25576 05 0000 150</t>
  </si>
  <si>
    <t>936 2 02 35120 05 0000 150</t>
  </si>
  <si>
    <t>000 2 02 35120 00 0000 150</t>
  </si>
  <si>
    <t>000 2 02 35469 00 0000 150</t>
  </si>
  <si>
    <t>936 2 02 35469 05 0000 150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</si>
  <si>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</si>
  <si>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Субсидии 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</si>
  <si>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</si>
  <si>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 на оснащение объектов спортивной инфраструктуры спортивно-технологическим оборудованием</t>
  </si>
  <si>
    <t>Субсидии бюджетам муниципальных районов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</t>
  </si>
  <si>
    <t>Субсидии 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</t>
  </si>
  <si>
    <t>Субсидия бюджетам муниципальных районов на поддержку отрасли культуры</t>
  </si>
  <si>
    <t>Субсидия  на поддержку отрасли культуры</t>
  </si>
  <si>
    <t>Субсидии бюджетам муниципальных районов на обеспечение комплексного развития сельских территорий</t>
  </si>
  <si>
    <t>Субсидии  на обеспечение комплексного развития сельских территорий</t>
  </si>
  <si>
    <t xml:space="preserve"> Субвенции бюджетам муниципальных районов на проведение Всероссийской переписи населения 2020 года</t>
  </si>
  <si>
    <t xml:space="preserve"> Субвенции  на проведение Всероссийской переписи населения 2020 года</t>
  </si>
  <si>
    <t>000 2 02 1585300 0000 000</t>
  </si>
  <si>
    <t>912 2 02 1585305 0000 150</t>
  </si>
  <si>
    <t>Дотации бюджетам муниципальных районов на 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</si>
  <si>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 на 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</si>
  <si>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903 2 02 4530305 0000 150</t>
  </si>
  <si>
    <t>000 2 02 4530300 0000 000</t>
  </si>
  <si>
    <t>000 2 02 25304 00 0000 150</t>
  </si>
  <si>
    <t>903 2 02 25304 05 0000 150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</si>
  <si>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</si>
  <si>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</si>
  <si>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</si>
  <si>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</si>
  <si>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000 2 02 15002 00 0000 150</t>
  </si>
  <si>
    <t>912 2 02 15002 05 0000 150</t>
  </si>
  <si>
    <t>Дотации  бюджетам  на  поддержку мер по обеспечению сбалансированности  бюджетов</t>
  </si>
  <si>
    <t>Дотации  бюджетам  муниципальных районов на  поддержку мер по обеспечению сбалансированности  бюджетов</t>
  </si>
  <si>
    <t>000 2 02 25097 00 0000 150</t>
  </si>
  <si>
    <t>903 2 02 25097 05 0000 150</t>
  </si>
  <si>
    <t xml:space="preserve"> 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</si>
  <si>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</si>
  <si>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936 2 02 29999 05 6100 150</t>
  </si>
  <si>
    <t>912 2 02 29999 05 6100 150</t>
  </si>
  <si>
    <t>Прочие субсидии бюджетам муниципальных районов на реализацию мероприятий по государственной программе Кировской области "Развитие жилищно-коммунального комплекса и повышение энергетической эффективности"</t>
  </si>
  <si>
    <t>000 2 02 25750 00 0000 000</t>
  </si>
  <si>
    <t xml:space="preserve"> Субсидии бюджетам на реализацию мероприятий по модернизации школьных систем образования</t>
  </si>
  <si>
    <t xml:space="preserve"> Субсидии бюджетам муниципальных районов на реализацию мероприятий по модернизации школьных систем образования</t>
  </si>
  <si>
    <t>903 2 02 25750 05 0000 150</t>
  </si>
  <si>
    <t>903 2 02 49999 05 0000 150</t>
  </si>
  <si>
    <t>182 1 01 02080 01 0000 110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</si>
  <si>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</si>
  <si>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936 1 11 05013 05 0000 120</t>
  </si>
  <si>
    <t>000 1 11 05013 05 0000 120</t>
  </si>
  <si>
    <t>980 1 11 05013 13 0000 120</t>
  </si>
  <si>
    <t>981 1 11 05013 13 0000 120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</si>
  <si>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</si>
  <si>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</si>
  <si>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936 1 11 05025 05 0000 120</t>
  </si>
  <si>
    <t>048 1 12 01010 01 6000 120</t>
  </si>
  <si>
    <t>048 1 12 01030 01 2100 120</t>
  </si>
  <si>
    <t>048 1 12 01030 01 6000 120</t>
  </si>
  <si>
    <t>048 1 12 01041 01 6000 120</t>
  </si>
  <si>
    <t xml:space="preserve">Плата за размещение отходов производства </t>
  </si>
  <si>
    <t>048 1 12 01042 01 6000 120</t>
  </si>
  <si>
    <t>Плата за размещение твердых коммунальных отходов</t>
  </si>
  <si>
    <t>048 1 12 01070 01 6000 120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</si>
  <si>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</si>
  <si>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ОКАЗАНИЯ ПЛАТНЫХ УСЛУГ   И КОМПЕНСАЦИИ ЗАТРАТ ГОСУДАРСТВА</t>
  </si>
  <si>
    <t>000  1 13 02990 00 0000 000</t>
  </si>
  <si>
    <t>Прочие доходы от компенсации затрат государства</t>
  </si>
  <si>
    <t>000 1 14 06000 00 0000 000</t>
  </si>
  <si>
    <t xml:space="preserve">Доходы от продажи земельных участков, находящихся в государственной и муниципальной собственности </t>
  </si>
  <si>
    <t>000 1 14  06010 00 0000 000</t>
  </si>
  <si>
    <t>936 1 14  06013 05 0000 430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</si>
  <si>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</si>
  <si>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836 1160105301 9000 140</t>
  </si>
  <si>
    <t>738 1160106301 0101 140</t>
  </si>
  <si>
    <t>738 1160106301 9000 140</t>
  </si>
  <si>
    <t>836 1160106301 9000 140</t>
  </si>
  <si>
    <t>836 1160107301 9000 140</t>
  </si>
  <si>
    <t>836 1160120301 9000 140</t>
  </si>
  <si>
    <t>936 1160701005 0000 140</t>
  </si>
  <si>
    <t>936 1161003205 0000 140</t>
  </si>
  <si>
    <t>182 1161012901 0000 140</t>
  </si>
  <si>
    <t>188 1161012301 0051 140</t>
  </si>
  <si>
    <t>738 1160105301 9000 140</t>
  </si>
  <si>
    <t>738 1160107301 0000 140</t>
  </si>
  <si>
    <t>738 1160114301 0000 140</t>
  </si>
  <si>
    <t>738 1160115301 0000 140</t>
  </si>
  <si>
    <t>738 1160117301 0000 140</t>
  </si>
  <si>
    <t>738 1160119301 0000 140</t>
  </si>
  <si>
    <t>738 1160120301 0000 140</t>
  </si>
  <si>
    <t>804 1161105001 0000 140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</si>
  <si>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</si>
  <si>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</si>
  <si>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</si>
  <si>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</si>
  <si>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</si>
  <si>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</si>
  <si>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</si>
  <si>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</si>
  <si>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</si>
  <si>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</si>
  <si>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</si>
  <si>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</si>
  <si>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</si>
  <si>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</si>
  <si>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000 1 17 00000 00 0000 000</t>
  </si>
  <si>
    <t>ПРОЧИЕ НЕНАЛОГОВЫЕ ДОХОДЫ</t>
  </si>
  <si>
    <t>000 1 17 15000 00 0000 000</t>
  </si>
  <si>
    <t>Инициативные платежи</t>
  </si>
  <si>
    <t>936 1 17 15030 05 0000 150</t>
  </si>
  <si>
    <t>Инициативные платежи,зачисляемые в бюджеты муниципальных районов</t>
  </si>
  <si>
    <t>000 1 17 01000 00 0000 180</t>
  </si>
  <si>
    <t>Невыясненные поступления</t>
  </si>
  <si>
    <t>936 1 17 01050 05 0000 180</t>
  </si>
  <si>
    <t>Невыясненные поступления, зачисляемые в бюджеты муниципальных районов</t>
  </si>
  <si>
    <t>000 1 17 05000 00 0000 180</t>
  </si>
  <si>
    <t>Прочие неналоговые доходы</t>
  </si>
  <si>
    <t>936 1 17 05050 05 0000 180</t>
  </si>
  <si>
    <t>Прочие неналоговые доходы бюджета муниципальных районов</t>
  </si>
  <si>
    <t>000 2 02 225179 00 0000 150</t>
  </si>
  <si>
    <t>903 2 02 225179 05 0000 150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</si>
  <si>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</si>
  <si>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</si>
  <si>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 бюджетам бюджетной системы Российской Федерации</t>
  </si>
  <si>
    <t>000 2 02 30000 00 0000 000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</si>
  <si>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</si>
  <si>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</si>
  <si>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</si>
  <si>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 01.01.2023 года</t>
  </si>
  <si>
    <t>Приложение №1</t>
  </si>
  <si>
    <t>к решению</t>
  </si>
  <si>
    <t>районной Думы</t>
  </si>
  <si>
    <t>от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</si>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</sst>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_ ;\-#,##0.0\ 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.8"/>
      <color theme="1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3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top" wrapText="1"/>
    </xf>
    <xf numFmtId="1" fontId="2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8" fillId="0" borderId="1" xfId="2" applyFont="1" applyBorder="1" applyAlignment="1" applyProtection="1">
      <alignment horizontal="justify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2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justify" vertical="top"/>
    </xf>
    <xf numFmtId="0" fontId="1" fillId="0" borderId="0" xfId="0" applyFont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/>
    </xf>
    <xf numFmtId="0" fontId="10" fillId="0" borderId="0" xfId="0" applyFont="1"/>
    <xf numFmtId="165" fontId="4" fillId="2" borderId="1" xfId="1" applyNumberFormat="1" applyFont="1" applyFill="1" applyBorder="1" applyAlignment="1">
      <alignment horizontal="right" vertical="center" wrapText="1"/>
    </xf>
    <xf numFmtId="165" fontId="2" fillId="2" borderId="1" xfId="1" applyNumberFormat="1" applyFont="1" applyFill="1" applyBorder="1" applyAlignment="1">
      <alignment horizontal="right" vertical="center" wrapText="1"/>
    </xf>
    <xf numFmtId="165" fontId="2" fillId="3" borderId="1" xfId="1" applyNumberFormat="1" applyFont="1" applyFill="1" applyBorder="1" applyAlignment="1">
      <alignment horizontal="right" vertical="center" wrapText="1"/>
    </xf>
    <xf numFmtId="165" fontId="4" fillId="0" borderId="1" xfId="1" applyNumberFormat="1" applyFont="1" applyBorder="1" applyAlignment="1">
      <alignment horizontal="right" vertical="center" wrapText="1"/>
    </xf>
    <xf numFmtId="165" fontId="2" fillId="0" borderId="1" xfId="1" applyNumberFormat="1" applyFont="1" applyBorder="1" applyAlignment="1">
      <alignment horizontal="right" vertical="center" wrapText="1"/>
    </xf>
    <xf numFmtId="165" fontId="2" fillId="0" borderId="3" xfId="1" applyNumberFormat="1" applyFont="1" applyBorder="1" applyAlignment="1">
      <alignment horizontal="right" vertical="center" wrapText="1"/>
    </xf>
    <xf numFmtId="166" fontId="1" fillId="0" borderId="1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vertical="center"/>
    </xf>
    <xf numFmtId="165" fontId="4" fillId="3" borderId="1" xfId="1" applyNumberFormat="1" applyFont="1" applyFill="1" applyBorder="1" applyAlignment="1">
      <alignment horizontal="right" vertical="center" wrapText="1"/>
    </xf>
    <xf numFmtId="166" fontId="1" fillId="3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justify" vertical="top" wrapText="1"/>
    </xf>
    <xf numFmtId="165" fontId="0" fillId="0" borderId="0" xfId="0" applyNumberFormat="1"/>
    <xf numFmtId="3" fontId="2" fillId="2" borderId="1" xfId="0" applyNumberFormat="1" applyFont="1" applyFill="1" applyBorder="1" applyAlignment="1">
      <alignment vertical="top" wrapText="1"/>
    </xf>
    <xf numFmtId="0" fontId="0" fillId="3" borderId="0" xfId="0" applyFill="1"/>
    <xf numFmtId="0" fontId="2" fillId="3" borderId="1" xfId="0" applyFont="1" applyFill="1" applyBorder="1" applyAlignment="1">
      <alignment horizontal="center" vertical="top" wrapText="1"/>
    </xf>
    <xf numFmtId="166" fontId="3" fillId="3" borderId="1" xfId="0" applyNumberFormat="1" applyFont="1" applyFill="1" applyBorder="1" applyAlignment="1">
      <alignment vertical="center"/>
    </xf>
    <xf numFmtId="165" fontId="3" fillId="3" borderId="1" xfId="1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164" fontId="0" fillId="3" borderId="0" xfId="1" applyFont="1" applyFill="1"/>
    <xf numFmtId="0" fontId="5" fillId="2" borderId="0" xfId="0" applyFont="1" applyFill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1"/>
  <sheetViews>
    <sheetView tabSelected="1" topLeftCell="A270" zoomScale="87" zoomScaleNormal="87" workbookViewId="0">
      <selection activeCell="H17" sqref="H17"/>
    </sheetView>
  </sheetViews>
  <sheetFormatPr defaultRowHeight="15" x14ac:dyDescent="0.25"/>
  <cols>
    <col min="1" max="1" width="30.28515625" customWidth="1"/>
    <col min="2" max="2" width="48.140625" customWidth="1"/>
    <col min="3" max="3" width="13.7109375" customWidth="1"/>
    <col min="4" max="4" width="14.28515625" style="37" bestFit="1" customWidth="1"/>
    <col min="7" max="7" width="16" customWidth="1"/>
  </cols>
  <sheetData>
    <row r="1" spans="1:5" ht="15.75" customHeight="1" x14ac:dyDescent="0.25">
      <c r="D1" s="23" t="s">
        <v>402</v>
      </c>
      <c r="E1" s="23"/>
    </row>
    <row r="2" spans="1:5" ht="15.75" x14ac:dyDescent="0.25">
      <c r="D2" s="23" t="s">
        <v>403</v>
      </c>
      <c r="E2" s="23"/>
    </row>
    <row r="3" spans="1:5" ht="15.75" x14ac:dyDescent="0.25">
      <c r="D3" s="23" t="s">
        <v>404</v>
      </c>
      <c r="E3" s="23"/>
    </row>
    <row r="4" spans="1:5" ht="22.5" customHeight="1" x14ac:dyDescent="0.25">
      <c r="D4" s="23" t="s">
        <v>405</v>
      </c>
      <c r="E4" s="23" t="s">
        <v>406</v>
      </c>
    </row>
    <row r="5" spans="1:5" ht="22.5" customHeight="1" x14ac:dyDescent="0.25">
      <c r="D5"/>
    </row>
    <row r="6" spans="1:5" ht="2.25" customHeight="1" x14ac:dyDescent="0.25">
      <c r="D6"/>
    </row>
    <row r="7" spans="1:5" ht="22.5" hidden="1" customHeight="1" x14ac:dyDescent="0.25">
      <c r="D7"/>
    </row>
    <row r="8" spans="1:5" ht="22.5" hidden="1" customHeight="1" x14ac:dyDescent="0.25">
      <c r="D8"/>
    </row>
    <row r="9" spans="1:5" ht="15" customHeight="1" x14ac:dyDescent="0.25">
      <c r="A9" s="45" t="s">
        <v>214</v>
      </c>
      <c r="B9" s="45"/>
      <c r="C9" s="45"/>
      <c r="D9" s="45"/>
      <c r="E9" s="45"/>
    </row>
    <row r="10" spans="1:5" ht="15.75" customHeight="1" x14ac:dyDescent="0.25">
      <c r="A10" s="45"/>
      <c r="B10" s="45"/>
      <c r="C10" s="45"/>
      <c r="D10" s="45"/>
      <c r="E10" s="45"/>
    </row>
    <row r="11" spans="1:5" ht="15.75" customHeight="1" x14ac:dyDescent="0.25">
      <c r="A11" s="45"/>
      <c r="B11" s="45"/>
      <c r="C11" s="45"/>
      <c r="D11" s="45"/>
      <c r="E11" s="45"/>
    </row>
    <row r="12" spans="1:5" ht="15.75" customHeight="1" x14ac:dyDescent="0.25">
      <c r="A12" s="45"/>
      <c r="B12" s="45"/>
      <c r="C12" s="45"/>
      <c r="D12" s="45"/>
      <c r="E12" s="45"/>
    </row>
    <row r="13" spans="1:5" ht="15.75" customHeight="1" x14ac:dyDescent="0.25">
      <c r="A13" s="45" t="s">
        <v>401</v>
      </c>
      <c r="B13" s="45"/>
      <c r="C13" s="45"/>
      <c r="D13" s="45"/>
      <c r="E13" s="45"/>
    </row>
    <row r="14" spans="1:5" ht="15.75" x14ac:dyDescent="0.25">
      <c r="A14" s="23"/>
      <c r="B14" s="23"/>
      <c r="C14" s="23"/>
    </row>
    <row r="15" spans="1:5" ht="63" x14ac:dyDescent="0.25">
      <c r="A15" s="2" t="s">
        <v>183</v>
      </c>
      <c r="B15" s="2" t="s">
        <v>0</v>
      </c>
      <c r="C15" s="2" t="s">
        <v>184</v>
      </c>
      <c r="D15" s="38" t="s">
        <v>215</v>
      </c>
      <c r="E15" s="2" t="s">
        <v>216</v>
      </c>
    </row>
    <row r="16" spans="1:5" ht="31.5" x14ac:dyDescent="0.25">
      <c r="A16" s="14" t="s">
        <v>1</v>
      </c>
      <c r="B16" s="15" t="s">
        <v>2</v>
      </c>
      <c r="C16" s="24">
        <f>C17+C23+C29+C41+C44+C47+C64+C71+C83+C98+C117</f>
        <v>139376.29999999999</v>
      </c>
      <c r="D16" s="24">
        <f>D17+D23+D29+D41+D44+D47+D64+D71+D83+D98+D117</f>
        <v>144505.30000000002</v>
      </c>
      <c r="E16" s="31">
        <f>D16/C16*100</f>
        <v>103.67996567565649</v>
      </c>
    </row>
    <row r="17" spans="1:5" ht="15.75" x14ac:dyDescent="0.25">
      <c r="A17" s="14" t="s">
        <v>3</v>
      </c>
      <c r="B17" s="15" t="s">
        <v>4</v>
      </c>
      <c r="C17" s="24">
        <f>C18</f>
        <v>60393.799999999996</v>
      </c>
      <c r="D17" s="24">
        <f>D18</f>
        <v>62966.7</v>
      </c>
      <c r="E17" s="31">
        <f t="shared" ref="E17:E84" si="0">D17/C17*100</f>
        <v>104.26020551778494</v>
      </c>
    </row>
    <row r="18" spans="1:5" ht="15.75" x14ac:dyDescent="0.25">
      <c r="A18" s="7" t="s">
        <v>5</v>
      </c>
      <c r="B18" s="3" t="s">
        <v>6</v>
      </c>
      <c r="C18" s="25">
        <f>C19+C20+C21+C22</f>
        <v>60393.799999999996</v>
      </c>
      <c r="D18" s="25">
        <f>D19+D20+D21+D22</f>
        <v>62966.7</v>
      </c>
      <c r="E18" s="31">
        <f t="shared" si="0"/>
        <v>104.26020551778494</v>
      </c>
    </row>
    <row r="19" spans="1:5" ht="96" customHeight="1" x14ac:dyDescent="0.25">
      <c r="A19" s="7" t="s">
        <v>7</v>
      </c>
      <c r="B19" s="21" t="s">
        <v>202</v>
      </c>
      <c r="C19" s="25">
        <v>57124.7</v>
      </c>
      <c r="D19" s="33">
        <v>58984.6</v>
      </c>
      <c r="E19" s="31">
        <f t="shared" si="0"/>
        <v>103.25585954937182</v>
      </c>
    </row>
    <row r="20" spans="1:5" ht="141.75" customHeight="1" x14ac:dyDescent="0.25">
      <c r="A20" s="7" t="s">
        <v>8</v>
      </c>
      <c r="B20" s="3" t="s">
        <v>126</v>
      </c>
      <c r="C20" s="25">
        <v>380</v>
      </c>
      <c r="D20" s="33">
        <v>185.7</v>
      </c>
      <c r="E20" s="31">
        <f t="shared" si="0"/>
        <v>48.868421052631575</v>
      </c>
    </row>
    <row r="21" spans="1:5" ht="63" x14ac:dyDescent="0.25">
      <c r="A21" s="7" t="s">
        <v>9</v>
      </c>
      <c r="B21" s="3" t="s">
        <v>127</v>
      </c>
      <c r="C21" s="25">
        <v>208.4</v>
      </c>
      <c r="D21" s="33">
        <v>221.5</v>
      </c>
      <c r="E21" s="31">
        <f t="shared" si="0"/>
        <v>106.28598848368523</v>
      </c>
    </row>
    <row r="22" spans="1:5" ht="63" customHeight="1" x14ac:dyDescent="0.25">
      <c r="A22" s="7" t="s">
        <v>320</v>
      </c>
      <c r="B22" s="3" t="s">
        <v>321</v>
      </c>
      <c r="C22" s="25">
        <v>2680.7</v>
      </c>
      <c r="D22" s="33">
        <v>3574.9</v>
      </c>
      <c r="E22" s="31">
        <f t="shared" si="0"/>
        <v>133.35695900324544</v>
      </c>
    </row>
    <row r="23" spans="1:5" ht="63" x14ac:dyDescent="0.25">
      <c r="A23" s="14" t="s">
        <v>111</v>
      </c>
      <c r="B23" s="15" t="s">
        <v>110</v>
      </c>
      <c r="C23" s="24">
        <f>C24</f>
        <v>3730.1</v>
      </c>
      <c r="D23" s="24">
        <f>D24</f>
        <v>4303.3999999999996</v>
      </c>
      <c r="E23" s="31">
        <f t="shared" si="0"/>
        <v>115.3695611377711</v>
      </c>
    </row>
    <row r="24" spans="1:5" ht="47.25" x14ac:dyDescent="0.25">
      <c r="A24" s="14" t="s">
        <v>128</v>
      </c>
      <c r="B24" s="15" t="s">
        <v>112</v>
      </c>
      <c r="C24" s="24">
        <f>C25+C26+C27+C28</f>
        <v>3730.1</v>
      </c>
      <c r="D24" s="24">
        <f>D25+D26+D27+D28</f>
        <v>4303.3999999999996</v>
      </c>
      <c r="E24" s="31">
        <f t="shared" si="0"/>
        <v>115.3695611377711</v>
      </c>
    </row>
    <row r="25" spans="1:5" ht="47.25" x14ac:dyDescent="0.25">
      <c r="A25" s="7" t="s">
        <v>113</v>
      </c>
      <c r="B25" s="3" t="s">
        <v>129</v>
      </c>
      <c r="C25" s="25">
        <v>1686.5</v>
      </c>
      <c r="D25" s="33">
        <v>2157.3000000000002</v>
      </c>
      <c r="E25" s="31">
        <f t="shared" si="0"/>
        <v>127.9158019567151</v>
      </c>
    </row>
    <row r="26" spans="1:5" ht="77.25" customHeight="1" x14ac:dyDescent="0.25">
      <c r="A26" s="7" t="s">
        <v>114</v>
      </c>
      <c r="B26" s="3" t="s">
        <v>130</v>
      </c>
      <c r="C26" s="25">
        <v>9.4</v>
      </c>
      <c r="D26" s="33">
        <v>11.7</v>
      </c>
      <c r="E26" s="31">
        <f t="shared" si="0"/>
        <v>124.46808510638296</v>
      </c>
    </row>
    <row r="27" spans="1:5" ht="78" customHeight="1" x14ac:dyDescent="0.25">
      <c r="A27" s="7" t="s">
        <v>115</v>
      </c>
      <c r="B27" s="3" t="s">
        <v>131</v>
      </c>
      <c r="C27" s="25">
        <v>2245.6999999999998</v>
      </c>
      <c r="D27" s="33">
        <v>2381.9</v>
      </c>
      <c r="E27" s="31">
        <f t="shared" si="0"/>
        <v>106.06492407712518</v>
      </c>
    </row>
    <row r="28" spans="1:5" ht="78" customHeight="1" x14ac:dyDescent="0.25">
      <c r="A28" s="7" t="s">
        <v>116</v>
      </c>
      <c r="B28" s="3" t="s">
        <v>132</v>
      </c>
      <c r="C28" s="25">
        <v>-211.5</v>
      </c>
      <c r="D28" s="33">
        <v>-247.5</v>
      </c>
      <c r="E28" s="31">
        <f t="shared" si="0"/>
        <v>117.02127659574468</v>
      </c>
    </row>
    <row r="29" spans="1:5" ht="23.25" customHeight="1" x14ac:dyDescent="0.25">
      <c r="A29" s="14" t="s">
        <v>10</v>
      </c>
      <c r="B29" s="15" t="s">
        <v>11</v>
      </c>
      <c r="C29" s="24">
        <f>C30+C35+C37+C39</f>
        <v>36533.200000000004</v>
      </c>
      <c r="D29" s="24">
        <f>D30+D35+D37+D39</f>
        <v>38416.100000000006</v>
      </c>
      <c r="E29" s="31">
        <f t="shared" si="0"/>
        <v>105.15394216767216</v>
      </c>
    </row>
    <row r="30" spans="1:5" ht="33" customHeight="1" x14ac:dyDescent="0.25">
      <c r="A30" s="14" t="s">
        <v>12</v>
      </c>
      <c r="B30" s="20" t="s">
        <v>13</v>
      </c>
      <c r="C30" s="24">
        <f>C31+C33</f>
        <v>34784.300000000003</v>
      </c>
      <c r="D30" s="24">
        <f>D31+D33</f>
        <v>36175.600000000006</v>
      </c>
      <c r="E30" s="31">
        <f t="shared" si="0"/>
        <v>103.99979301006491</v>
      </c>
    </row>
    <row r="31" spans="1:5" ht="47.25" x14ac:dyDescent="0.25">
      <c r="A31" s="14" t="s">
        <v>14</v>
      </c>
      <c r="B31" s="15" t="s">
        <v>15</v>
      </c>
      <c r="C31" s="24">
        <f>C32</f>
        <v>15930</v>
      </c>
      <c r="D31" s="24">
        <f>D32</f>
        <v>17236.400000000001</v>
      </c>
      <c r="E31" s="31">
        <f t="shared" si="0"/>
        <v>108.20087884494664</v>
      </c>
    </row>
    <row r="32" spans="1:5" ht="47.25" customHeight="1" x14ac:dyDescent="0.25">
      <c r="A32" s="7" t="s">
        <v>16</v>
      </c>
      <c r="B32" s="3" t="s">
        <v>15</v>
      </c>
      <c r="C32" s="25">
        <v>15930</v>
      </c>
      <c r="D32" s="33">
        <v>17236.400000000001</v>
      </c>
      <c r="E32" s="31">
        <f t="shared" si="0"/>
        <v>108.20087884494664</v>
      </c>
    </row>
    <row r="33" spans="1:5" ht="63" x14ac:dyDescent="0.25">
      <c r="A33" s="14" t="s">
        <v>17</v>
      </c>
      <c r="B33" s="15" t="s">
        <v>18</v>
      </c>
      <c r="C33" s="24">
        <f>C34</f>
        <v>18854.3</v>
      </c>
      <c r="D33" s="24">
        <f>D34</f>
        <v>18939.2</v>
      </c>
      <c r="E33" s="31">
        <f t="shared" si="0"/>
        <v>100.45029515813371</v>
      </c>
    </row>
    <row r="34" spans="1:5" ht="63.75" customHeight="1" x14ac:dyDescent="0.25">
      <c r="A34" s="7" t="s">
        <v>19</v>
      </c>
      <c r="B34" s="3" t="s">
        <v>18</v>
      </c>
      <c r="C34" s="25">
        <v>18854.3</v>
      </c>
      <c r="D34" s="33">
        <v>18939.2</v>
      </c>
      <c r="E34" s="31">
        <f t="shared" si="0"/>
        <v>100.45029515813371</v>
      </c>
    </row>
    <row r="35" spans="1:5" ht="31.5" x14ac:dyDescent="0.25">
      <c r="A35" s="14" t="s">
        <v>20</v>
      </c>
      <c r="B35" s="15" t="s">
        <v>21</v>
      </c>
      <c r="C35" s="24">
        <f>C36</f>
        <v>0</v>
      </c>
      <c r="D35" s="24">
        <f>D36</f>
        <v>50</v>
      </c>
      <c r="E35" s="31" t="e">
        <f t="shared" si="0"/>
        <v>#DIV/0!</v>
      </c>
    </row>
    <row r="36" spans="1:5" ht="31.5" x14ac:dyDescent="0.25">
      <c r="A36" s="7" t="s">
        <v>22</v>
      </c>
      <c r="B36" s="3" t="s">
        <v>21</v>
      </c>
      <c r="C36" s="25">
        <v>0</v>
      </c>
      <c r="D36" s="33">
        <v>50</v>
      </c>
      <c r="E36" s="31" t="e">
        <f t="shared" si="0"/>
        <v>#DIV/0!</v>
      </c>
    </row>
    <row r="37" spans="1:5" ht="23.25" customHeight="1" x14ac:dyDescent="0.25">
      <c r="A37" s="14" t="s">
        <v>133</v>
      </c>
      <c r="B37" s="15" t="s">
        <v>103</v>
      </c>
      <c r="C37" s="24">
        <f>C38</f>
        <v>0</v>
      </c>
      <c r="D37" s="24">
        <f>D38</f>
        <v>0</v>
      </c>
      <c r="E37" s="31" t="e">
        <f t="shared" si="0"/>
        <v>#DIV/0!</v>
      </c>
    </row>
    <row r="38" spans="1:5" ht="15.75" x14ac:dyDescent="0.25">
      <c r="A38" s="16" t="s">
        <v>134</v>
      </c>
      <c r="B38" s="3" t="s">
        <v>103</v>
      </c>
      <c r="C38" s="25">
        <v>0</v>
      </c>
      <c r="D38" s="33">
        <v>0</v>
      </c>
      <c r="E38" s="31" t="e">
        <f t="shared" si="0"/>
        <v>#DIV/0!</v>
      </c>
    </row>
    <row r="39" spans="1:5" ht="33.75" customHeight="1" x14ac:dyDescent="0.25">
      <c r="A39" s="19" t="s">
        <v>135</v>
      </c>
      <c r="B39" s="15" t="s">
        <v>108</v>
      </c>
      <c r="C39" s="24">
        <f>C40</f>
        <v>1748.9</v>
      </c>
      <c r="D39" s="24">
        <f>D40</f>
        <v>2190.5</v>
      </c>
      <c r="E39" s="31">
        <f t="shared" si="0"/>
        <v>125.25015724169477</v>
      </c>
    </row>
    <row r="40" spans="1:5" ht="63" x14ac:dyDescent="0.25">
      <c r="A40" s="16" t="s">
        <v>107</v>
      </c>
      <c r="B40" s="3" t="s">
        <v>136</v>
      </c>
      <c r="C40" s="25">
        <v>1748.9</v>
      </c>
      <c r="D40" s="33">
        <v>2190.5</v>
      </c>
      <c r="E40" s="31">
        <f t="shared" si="0"/>
        <v>125.25015724169477</v>
      </c>
    </row>
    <row r="41" spans="1:5" ht="15.75" x14ac:dyDescent="0.25">
      <c r="A41" s="14" t="s">
        <v>23</v>
      </c>
      <c r="B41" s="15" t="s">
        <v>24</v>
      </c>
      <c r="C41" s="24">
        <f>C42</f>
        <v>10600.4</v>
      </c>
      <c r="D41" s="24">
        <f>D42</f>
        <v>10312.4</v>
      </c>
      <c r="E41" s="31">
        <f t="shared" si="0"/>
        <v>97.283121391645594</v>
      </c>
    </row>
    <row r="42" spans="1:5" ht="15.75" x14ac:dyDescent="0.25">
      <c r="A42" s="14" t="s">
        <v>25</v>
      </c>
      <c r="B42" s="15" t="s">
        <v>26</v>
      </c>
      <c r="C42" s="24">
        <f>C43</f>
        <v>10600.4</v>
      </c>
      <c r="D42" s="24">
        <f>D43</f>
        <v>10312.4</v>
      </c>
      <c r="E42" s="31">
        <f t="shared" si="0"/>
        <v>97.283121391645594</v>
      </c>
    </row>
    <row r="43" spans="1:5" ht="47.25" x14ac:dyDescent="0.25">
      <c r="A43" s="7" t="s">
        <v>27</v>
      </c>
      <c r="B43" s="3" t="s">
        <v>28</v>
      </c>
      <c r="C43" s="25">
        <v>10600.4</v>
      </c>
      <c r="D43" s="33">
        <v>10312.4</v>
      </c>
      <c r="E43" s="31">
        <f t="shared" si="0"/>
        <v>97.283121391645594</v>
      </c>
    </row>
    <row r="44" spans="1:5" ht="15.75" x14ac:dyDescent="0.25">
      <c r="A44" s="14" t="s">
        <v>29</v>
      </c>
      <c r="B44" s="15" t="s">
        <v>30</v>
      </c>
      <c r="C44" s="24">
        <f>C45</f>
        <v>1885</v>
      </c>
      <c r="D44" s="24">
        <f>D45</f>
        <v>1987.3</v>
      </c>
      <c r="E44" s="31">
        <f t="shared" si="0"/>
        <v>105.42705570291777</v>
      </c>
    </row>
    <row r="45" spans="1:5" ht="47.25" x14ac:dyDescent="0.25">
      <c r="A45" s="7" t="s">
        <v>31</v>
      </c>
      <c r="B45" s="3" t="s">
        <v>137</v>
      </c>
      <c r="C45" s="25">
        <f>C46</f>
        <v>1885</v>
      </c>
      <c r="D45" s="25">
        <f>D46</f>
        <v>1987.3</v>
      </c>
      <c r="E45" s="31">
        <f t="shared" si="0"/>
        <v>105.42705570291777</v>
      </c>
    </row>
    <row r="46" spans="1:5" ht="63" x14ac:dyDescent="0.25">
      <c r="A46" s="7" t="s">
        <v>32</v>
      </c>
      <c r="B46" s="3" t="s">
        <v>138</v>
      </c>
      <c r="C46" s="25">
        <v>1885</v>
      </c>
      <c r="D46" s="33">
        <v>1987.3</v>
      </c>
      <c r="E46" s="31">
        <f t="shared" si="0"/>
        <v>105.42705570291777</v>
      </c>
    </row>
    <row r="47" spans="1:5" ht="64.5" customHeight="1" x14ac:dyDescent="0.25">
      <c r="A47" s="14" t="s">
        <v>33</v>
      </c>
      <c r="B47" s="15" t="s">
        <v>34</v>
      </c>
      <c r="C47" s="24">
        <f>C48+C50+C61</f>
        <v>6222</v>
      </c>
      <c r="D47" s="24">
        <f>D48+D50+D61</f>
        <v>6483.5999999999995</v>
      </c>
      <c r="E47" s="31">
        <f t="shared" si="0"/>
        <v>104.20443587270974</v>
      </c>
    </row>
    <row r="48" spans="1:5" ht="93.75" customHeight="1" x14ac:dyDescent="0.25">
      <c r="A48" s="7" t="s">
        <v>35</v>
      </c>
      <c r="B48" s="3" t="s">
        <v>139</v>
      </c>
      <c r="C48" s="25">
        <f>C49</f>
        <v>910.7</v>
      </c>
      <c r="D48" s="25">
        <f>D49</f>
        <v>910.7</v>
      </c>
      <c r="E48" s="31">
        <f t="shared" si="0"/>
        <v>100</v>
      </c>
    </row>
    <row r="49" spans="1:5" ht="78.75" customHeight="1" x14ac:dyDescent="0.25">
      <c r="A49" s="7" t="s">
        <v>36</v>
      </c>
      <c r="B49" s="3" t="s">
        <v>140</v>
      </c>
      <c r="C49" s="25">
        <v>910.7</v>
      </c>
      <c r="D49" s="33">
        <v>910.7</v>
      </c>
      <c r="E49" s="31">
        <f t="shared" si="0"/>
        <v>100</v>
      </c>
    </row>
    <row r="50" spans="1:5" ht="142.5" customHeight="1" x14ac:dyDescent="0.25">
      <c r="A50" s="14" t="s">
        <v>37</v>
      </c>
      <c r="B50" s="15" t="s">
        <v>141</v>
      </c>
      <c r="C50" s="24">
        <f>C51+C59+C57</f>
        <v>5233.3</v>
      </c>
      <c r="D50" s="24">
        <f>D51+D59+D57</f>
        <v>5483.2</v>
      </c>
      <c r="E50" s="31">
        <f t="shared" si="0"/>
        <v>104.7751896508895</v>
      </c>
    </row>
    <row r="51" spans="1:5" ht="111" customHeight="1" x14ac:dyDescent="0.25">
      <c r="A51" s="14" t="s">
        <v>38</v>
      </c>
      <c r="B51" s="15" t="s">
        <v>39</v>
      </c>
      <c r="C51" s="24">
        <f>C52+C54</f>
        <v>4075</v>
      </c>
      <c r="D51" s="24">
        <f>D52+D54</f>
        <v>4267.3999999999996</v>
      </c>
      <c r="E51" s="31">
        <f t="shared" si="0"/>
        <v>104.72147239263802</v>
      </c>
    </row>
    <row r="52" spans="1:5" ht="111" customHeight="1" x14ac:dyDescent="0.25">
      <c r="A52" s="7" t="s">
        <v>323</v>
      </c>
      <c r="B52" s="3" t="s">
        <v>40</v>
      </c>
      <c r="C52" s="25">
        <f>C53</f>
        <v>2358</v>
      </c>
      <c r="D52" s="25">
        <f>D53</f>
        <v>2424.4</v>
      </c>
      <c r="E52" s="31">
        <f t="shared" si="0"/>
        <v>102.81594571670909</v>
      </c>
    </row>
    <row r="53" spans="1:5" ht="110.25" customHeight="1" x14ac:dyDescent="0.25">
      <c r="A53" s="7" t="s">
        <v>322</v>
      </c>
      <c r="B53" s="3" t="s">
        <v>40</v>
      </c>
      <c r="C53" s="25">
        <v>2358</v>
      </c>
      <c r="D53" s="33">
        <v>2424.4</v>
      </c>
      <c r="E53" s="31">
        <f t="shared" si="0"/>
        <v>102.81594571670909</v>
      </c>
    </row>
    <row r="54" spans="1:5" ht="111" customHeight="1" x14ac:dyDescent="0.25">
      <c r="A54" s="7" t="s">
        <v>163</v>
      </c>
      <c r="B54" s="3" t="s">
        <v>40</v>
      </c>
      <c r="C54" s="25">
        <f>C55+C56</f>
        <v>1717</v>
      </c>
      <c r="D54" s="25">
        <f>D55+D56</f>
        <v>1843</v>
      </c>
      <c r="E54" s="31">
        <f t="shared" si="0"/>
        <v>107.33838089691321</v>
      </c>
    </row>
    <row r="55" spans="1:5" ht="111.75" customHeight="1" x14ac:dyDescent="0.25">
      <c r="A55" s="7" t="s">
        <v>324</v>
      </c>
      <c r="B55" s="3" t="s">
        <v>40</v>
      </c>
      <c r="C55" s="25">
        <v>787</v>
      </c>
      <c r="D55" s="33">
        <v>869.7</v>
      </c>
      <c r="E55" s="31">
        <f t="shared" si="0"/>
        <v>110.50825921219823</v>
      </c>
    </row>
    <row r="56" spans="1:5" ht="112.5" customHeight="1" x14ac:dyDescent="0.25">
      <c r="A56" s="7" t="s">
        <v>325</v>
      </c>
      <c r="B56" s="3" t="s">
        <v>40</v>
      </c>
      <c r="C56" s="25">
        <v>930</v>
      </c>
      <c r="D56" s="33">
        <v>973.3</v>
      </c>
      <c r="E56" s="31">
        <f t="shared" si="0"/>
        <v>104.65591397849461</v>
      </c>
    </row>
    <row r="57" spans="1:5" ht="112.5" customHeight="1" x14ac:dyDescent="0.25">
      <c r="A57" s="7" t="s">
        <v>326</v>
      </c>
      <c r="B57" s="3" t="s">
        <v>327</v>
      </c>
      <c r="C57" s="25">
        <f>C58</f>
        <v>5</v>
      </c>
      <c r="D57" s="25">
        <f>D58</f>
        <v>5.5</v>
      </c>
      <c r="E57" s="31">
        <f t="shared" si="0"/>
        <v>110.00000000000001</v>
      </c>
    </row>
    <row r="58" spans="1:5" ht="112.5" customHeight="1" x14ac:dyDescent="0.25">
      <c r="A58" s="7" t="s">
        <v>328</v>
      </c>
      <c r="B58" s="3" t="s">
        <v>327</v>
      </c>
      <c r="C58" s="25">
        <v>5</v>
      </c>
      <c r="D58" s="33">
        <v>5.5</v>
      </c>
      <c r="E58" s="31">
        <f t="shared" si="0"/>
        <v>110.00000000000001</v>
      </c>
    </row>
    <row r="59" spans="1:5" ht="126.75" customHeight="1" x14ac:dyDescent="0.25">
      <c r="A59" s="14" t="s">
        <v>41</v>
      </c>
      <c r="B59" s="15" t="s">
        <v>142</v>
      </c>
      <c r="C59" s="24">
        <f>C60</f>
        <v>1153.3</v>
      </c>
      <c r="D59" s="24">
        <f>D60</f>
        <v>1210.3</v>
      </c>
      <c r="E59" s="31">
        <f t="shared" si="0"/>
        <v>104.94233937397036</v>
      </c>
    </row>
    <row r="60" spans="1:5" ht="95.25" customHeight="1" x14ac:dyDescent="0.25">
      <c r="A60" s="7" t="s">
        <v>42</v>
      </c>
      <c r="B60" s="3" t="s">
        <v>143</v>
      </c>
      <c r="C60" s="25">
        <v>1153.3</v>
      </c>
      <c r="D60" s="33">
        <v>1210.3</v>
      </c>
      <c r="E60" s="31">
        <f t="shared" si="0"/>
        <v>104.94233937397036</v>
      </c>
    </row>
    <row r="61" spans="1:5" ht="126" x14ac:dyDescent="0.25">
      <c r="A61" s="14" t="s">
        <v>164</v>
      </c>
      <c r="B61" s="18" t="s">
        <v>165</v>
      </c>
      <c r="C61" s="24">
        <f>C62</f>
        <v>78</v>
      </c>
      <c r="D61" s="24">
        <f>D62</f>
        <v>89.7</v>
      </c>
      <c r="E61" s="31">
        <f t="shared" si="0"/>
        <v>115.00000000000001</v>
      </c>
    </row>
    <row r="62" spans="1:5" ht="127.5" customHeight="1" x14ac:dyDescent="0.25">
      <c r="A62" s="7" t="s">
        <v>168</v>
      </c>
      <c r="B62" s="10" t="s">
        <v>169</v>
      </c>
      <c r="C62" s="25">
        <f>C63</f>
        <v>78</v>
      </c>
      <c r="D62" s="25">
        <f>D63</f>
        <v>89.7</v>
      </c>
      <c r="E62" s="31">
        <f t="shared" si="0"/>
        <v>115.00000000000001</v>
      </c>
    </row>
    <row r="63" spans="1:5" ht="110.25" customHeight="1" x14ac:dyDescent="0.25">
      <c r="A63" s="7" t="s">
        <v>166</v>
      </c>
      <c r="B63" s="10" t="s">
        <v>167</v>
      </c>
      <c r="C63" s="25">
        <v>78</v>
      </c>
      <c r="D63" s="33">
        <v>89.7</v>
      </c>
      <c r="E63" s="31">
        <f t="shared" si="0"/>
        <v>115.00000000000001</v>
      </c>
    </row>
    <row r="64" spans="1:5" ht="31.5" x14ac:dyDescent="0.25">
      <c r="A64" s="14" t="s">
        <v>43</v>
      </c>
      <c r="B64" s="15" t="s">
        <v>44</v>
      </c>
      <c r="C64" s="24">
        <f>C65+C66+C67+C70+C68+C69</f>
        <v>2601.5</v>
      </c>
      <c r="D64" s="24">
        <f>D65+D66+D67+D70+D68+D69</f>
        <v>2651.7</v>
      </c>
      <c r="E64" s="31">
        <f t="shared" si="0"/>
        <v>101.92965596771093</v>
      </c>
    </row>
    <row r="65" spans="1:5" ht="47.25" x14ac:dyDescent="0.25">
      <c r="A65" s="7" t="s">
        <v>329</v>
      </c>
      <c r="B65" s="3" t="s">
        <v>144</v>
      </c>
      <c r="C65" s="25">
        <v>400.9</v>
      </c>
      <c r="D65" s="33">
        <v>424.6</v>
      </c>
      <c r="E65" s="31">
        <f t="shared" si="0"/>
        <v>105.91169867797457</v>
      </c>
    </row>
    <row r="66" spans="1:5" ht="31.5" x14ac:dyDescent="0.25">
      <c r="A66" s="7" t="s">
        <v>330</v>
      </c>
      <c r="B66" s="3" t="s">
        <v>45</v>
      </c>
      <c r="C66" s="25">
        <v>21.8</v>
      </c>
      <c r="D66" s="33">
        <v>21.8</v>
      </c>
      <c r="E66" s="31">
        <f t="shared" si="0"/>
        <v>100</v>
      </c>
    </row>
    <row r="67" spans="1:5" ht="31.5" x14ac:dyDescent="0.25">
      <c r="A67" s="7" t="s">
        <v>331</v>
      </c>
      <c r="B67" s="3" t="s">
        <v>45</v>
      </c>
      <c r="C67" s="25">
        <v>2067.4</v>
      </c>
      <c r="D67" s="33">
        <v>1986.3</v>
      </c>
      <c r="E67" s="31">
        <f t="shared" si="0"/>
        <v>96.077198413466178</v>
      </c>
    </row>
    <row r="68" spans="1:5" ht="15.75" x14ac:dyDescent="0.25">
      <c r="A68" s="7" t="s">
        <v>332</v>
      </c>
      <c r="B68" s="3" t="s">
        <v>333</v>
      </c>
      <c r="C68" s="25">
        <v>13.9</v>
      </c>
      <c r="D68" s="33">
        <v>26.5</v>
      </c>
      <c r="E68" s="31">
        <f t="shared" si="0"/>
        <v>190.64748201438849</v>
      </c>
    </row>
    <row r="69" spans="1:5" ht="31.5" x14ac:dyDescent="0.25">
      <c r="A69" s="7" t="s">
        <v>334</v>
      </c>
      <c r="B69" s="3" t="s">
        <v>335</v>
      </c>
      <c r="C69" s="25">
        <v>97.5</v>
      </c>
      <c r="D69" s="33">
        <v>97.5</v>
      </c>
      <c r="E69" s="31">
        <f t="shared" si="0"/>
        <v>100</v>
      </c>
    </row>
    <row r="70" spans="1:5" ht="64.5" customHeight="1" x14ac:dyDescent="0.25">
      <c r="A70" s="7" t="s">
        <v>336</v>
      </c>
      <c r="B70" s="3" t="s">
        <v>337</v>
      </c>
      <c r="C70" s="25">
        <v>0</v>
      </c>
      <c r="D70" s="33">
        <v>95</v>
      </c>
      <c r="E70" s="31" t="e">
        <f t="shared" si="0"/>
        <v>#DIV/0!</v>
      </c>
    </row>
    <row r="71" spans="1:5" ht="48" customHeight="1" x14ac:dyDescent="0.25">
      <c r="A71" s="14" t="s">
        <v>46</v>
      </c>
      <c r="B71" s="15" t="s">
        <v>338</v>
      </c>
      <c r="C71" s="24">
        <f>C72+C76+C80</f>
        <v>13198.499999999998</v>
      </c>
      <c r="D71" s="24">
        <f>D72+D76+D80</f>
        <v>13074.4</v>
      </c>
      <c r="E71" s="31">
        <f t="shared" si="0"/>
        <v>99.059741637307283</v>
      </c>
    </row>
    <row r="72" spans="1:5" ht="31.5" x14ac:dyDescent="0.25">
      <c r="A72" s="14" t="s">
        <v>47</v>
      </c>
      <c r="B72" s="15" t="s">
        <v>48</v>
      </c>
      <c r="C72" s="24">
        <f>C73</f>
        <v>12213.9</v>
      </c>
      <c r="D72" s="24">
        <f>D73</f>
        <v>12012.9</v>
      </c>
      <c r="E72" s="31">
        <f t="shared" si="0"/>
        <v>98.354333996512167</v>
      </c>
    </row>
    <row r="73" spans="1:5" ht="47.25" x14ac:dyDescent="0.25">
      <c r="A73" s="7" t="s">
        <v>49</v>
      </c>
      <c r="B73" s="3" t="s">
        <v>50</v>
      </c>
      <c r="C73" s="25">
        <f>C74+C75</f>
        <v>12213.9</v>
      </c>
      <c r="D73" s="25">
        <f>D74+D75</f>
        <v>12012.9</v>
      </c>
      <c r="E73" s="31">
        <f t="shared" si="0"/>
        <v>98.354333996512167</v>
      </c>
    </row>
    <row r="74" spans="1:5" ht="47.25" x14ac:dyDescent="0.25">
      <c r="A74" s="7" t="s">
        <v>51</v>
      </c>
      <c r="B74" s="3" t="s">
        <v>50</v>
      </c>
      <c r="C74" s="25">
        <v>12154.9</v>
      </c>
      <c r="D74" s="33">
        <v>11952.9</v>
      </c>
      <c r="E74" s="31">
        <f t="shared" si="0"/>
        <v>98.338118783371314</v>
      </c>
    </row>
    <row r="75" spans="1:5" ht="47.25" x14ac:dyDescent="0.25">
      <c r="A75" s="7" t="s">
        <v>52</v>
      </c>
      <c r="B75" s="3" t="s">
        <v>50</v>
      </c>
      <c r="C75" s="25">
        <v>59</v>
      </c>
      <c r="D75" s="33">
        <v>60</v>
      </c>
      <c r="E75" s="31">
        <f t="shared" si="0"/>
        <v>101.69491525423729</v>
      </c>
    </row>
    <row r="76" spans="1:5" ht="47.25" x14ac:dyDescent="0.25">
      <c r="A76" s="14" t="s">
        <v>53</v>
      </c>
      <c r="B76" s="15" t="s">
        <v>54</v>
      </c>
      <c r="C76" s="24">
        <f>C77</f>
        <v>784.80000000000007</v>
      </c>
      <c r="D76" s="24">
        <f>D77</f>
        <v>864.6</v>
      </c>
      <c r="E76" s="31">
        <f t="shared" si="0"/>
        <v>110.16819571865443</v>
      </c>
    </row>
    <row r="77" spans="1:5" ht="47.25" x14ac:dyDescent="0.25">
      <c r="A77" s="7" t="s">
        <v>55</v>
      </c>
      <c r="B77" s="3" t="s">
        <v>56</v>
      </c>
      <c r="C77" s="25">
        <f>C78+C79</f>
        <v>784.80000000000007</v>
      </c>
      <c r="D77" s="25">
        <f>D78+D79</f>
        <v>864.6</v>
      </c>
      <c r="E77" s="31">
        <f t="shared" si="0"/>
        <v>110.16819571865443</v>
      </c>
    </row>
    <row r="78" spans="1:5" ht="47.25" x14ac:dyDescent="0.25">
      <c r="A78" s="7" t="s">
        <v>57</v>
      </c>
      <c r="B78" s="3" t="s">
        <v>56</v>
      </c>
      <c r="C78" s="25">
        <v>221.6</v>
      </c>
      <c r="D78" s="33">
        <v>247</v>
      </c>
      <c r="E78" s="31">
        <f t="shared" si="0"/>
        <v>111.46209386281589</v>
      </c>
    </row>
    <row r="79" spans="1:5" ht="47.25" x14ac:dyDescent="0.25">
      <c r="A79" s="7" t="s">
        <v>58</v>
      </c>
      <c r="B79" s="3" t="s">
        <v>56</v>
      </c>
      <c r="C79" s="25">
        <v>563.20000000000005</v>
      </c>
      <c r="D79" s="33">
        <v>617.6</v>
      </c>
      <c r="E79" s="31">
        <f t="shared" si="0"/>
        <v>109.65909090909089</v>
      </c>
    </row>
    <row r="80" spans="1:5" ht="31.5" x14ac:dyDescent="0.25">
      <c r="A80" s="4" t="s">
        <v>339</v>
      </c>
      <c r="B80" s="3" t="s">
        <v>340</v>
      </c>
      <c r="C80" s="25">
        <f>C81+C82</f>
        <v>199.8</v>
      </c>
      <c r="D80" s="25">
        <f>D81+D82</f>
        <v>196.9</v>
      </c>
      <c r="E80" s="31">
        <f t="shared" si="0"/>
        <v>98.548548548548538</v>
      </c>
    </row>
    <row r="81" spans="1:5" ht="31.5" x14ac:dyDescent="0.25">
      <c r="A81" s="4" t="s">
        <v>105</v>
      </c>
      <c r="B81" s="3" t="s">
        <v>104</v>
      </c>
      <c r="C81" s="25">
        <v>183</v>
      </c>
      <c r="D81" s="33">
        <v>196.9</v>
      </c>
      <c r="E81" s="31">
        <f t="shared" si="0"/>
        <v>107.59562841530055</v>
      </c>
    </row>
    <row r="82" spans="1:5" ht="31.5" x14ac:dyDescent="0.25">
      <c r="A82" s="4" t="s">
        <v>106</v>
      </c>
      <c r="B82" s="3" t="s">
        <v>104</v>
      </c>
      <c r="C82" s="25">
        <v>16.8</v>
      </c>
      <c r="D82" s="33">
        <v>0</v>
      </c>
      <c r="E82" s="31">
        <f t="shared" si="0"/>
        <v>0</v>
      </c>
    </row>
    <row r="83" spans="1:5" ht="47.25" x14ac:dyDescent="0.25">
      <c r="A83" s="14" t="s">
        <v>59</v>
      </c>
      <c r="B83" s="15" t="s">
        <v>60</v>
      </c>
      <c r="C83" s="24">
        <f>C84+C92</f>
        <v>2799.4</v>
      </c>
      <c r="D83" s="24">
        <f>D84+D92</f>
        <v>2918.7</v>
      </c>
      <c r="E83" s="31">
        <f t="shared" si="0"/>
        <v>104.26162749160532</v>
      </c>
    </row>
    <row r="84" spans="1:5" ht="125.25" customHeight="1" x14ac:dyDescent="0.25">
      <c r="A84" s="14" t="s">
        <v>61</v>
      </c>
      <c r="B84" s="15" t="s">
        <v>62</v>
      </c>
      <c r="C84" s="24">
        <f>C85+C90</f>
        <v>1616.9</v>
      </c>
      <c r="D84" s="24">
        <f>D85+D90</f>
        <v>1619.8</v>
      </c>
      <c r="E84" s="31">
        <f t="shared" si="0"/>
        <v>100.17935555692992</v>
      </c>
    </row>
    <row r="85" spans="1:5" ht="128.25" customHeight="1" x14ac:dyDescent="0.25">
      <c r="A85" s="7" t="s">
        <v>63</v>
      </c>
      <c r="B85" s="3" t="s">
        <v>64</v>
      </c>
      <c r="C85" s="25">
        <f>C88+C86</f>
        <v>1616.9</v>
      </c>
      <c r="D85" s="25">
        <f>D88+D86</f>
        <v>1619.8</v>
      </c>
      <c r="E85" s="31">
        <f t="shared" ref="E85:E176" si="1">D85/C85*100</f>
        <v>100.17935555692992</v>
      </c>
    </row>
    <row r="86" spans="1:5" ht="126.75" hidden="1" customHeight="1" x14ac:dyDescent="0.25">
      <c r="A86" s="7" t="s">
        <v>170</v>
      </c>
      <c r="B86" s="17" t="s">
        <v>172</v>
      </c>
      <c r="C86" s="25">
        <f>C87</f>
        <v>0</v>
      </c>
      <c r="D86" s="33"/>
      <c r="E86" s="31" t="e">
        <f t="shared" si="1"/>
        <v>#DIV/0!</v>
      </c>
    </row>
    <row r="87" spans="1:5" ht="122.25" hidden="1" customHeight="1" x14ac:dyDescent="0.25">
      <c r="A87" s="7" t="s">
        <v>171</v>
      </c>
      <c r="B87" s="17" t="s">
        <v>172</v>
      </c>
      <c r="C87" s="25"/>
      <c r="D87" s="33"/>
      <c r="E87" s="31" t="e">
        <f t="shared" si="1"/>
        <v>#DIV/0!</v>
      </c>
    </row>
    <row r="88" spans="1:5" ht="126.75" customHeight="1" x14ac:dyDescent="0.25">
      <c r="A88" s="7" t="s">
        <v>65</v>
      </c>
      <c r="B88" s="3" t="s">
        <v>66</v>
      </c>
      <c r="C88" s="25">
        <f>C89</f>
        <v>1616.9</v>
      </c>
      <c r="D88" s="25">
        <f>D89</f>
        <v>1619.8</v>
      </c>
      <c r="E88" s="31">
        <f t="shared" si="1"/>
        <v>100.17935555692992</v>
      </c>
    </row>
    <row r="89" spans="1:5" ht="127.5" customHeight="1" x14ac:dyDescent="0.25">
      <c r="A89" s="7" t="s">
        <v>67</v>
      </c>
      <c r="B89" s="3" t="s">
        <v>66</v>
      </c>
      <c r="C89" s="25">
        <v>1616.9</v>
      </c>
      <c r="D89" s="33">
        <v>1619.8</v>
      </c>
      <c r="E89" s="31">
        <f t="shared" si="1"/>
        <v>100.17935555692992</v>
      </c>
    </row>
    <row r="90" spans="1:5" ht="125.25" hidden="1" customHeight="1" x14ac:dyDescent="0.25">
      <c r="A90" s="7" t="s">
        <v>65</v>
      </c>
      <c r="B90" s="5" t="s">
        <v>185</v>
      </c>
      <c r="C90" s="25">
        <f>C91</f>
        <v>0</v>
      </c>
      <c r="D90" s="33"/>
      <c r="E90" s="31" t="e">
        <f t="shared" si="1"/>
        <v>#DIV/0!</v>
      </c>
    </row>
    <row r="91" spans="1:5" ht="125.25" hidden="1" customHeight="1" x14ac:dyDescent="0.25">
      <c r="A91" s="7" t="s">
        <v>67</v>
      </c>
      <c r="B91" s="8" t="s">
        <v>185</v>
      </c>
      <c r="C91" s="25"/>
      <c r="D91" s="33"/>
      <c r="E91" s="31" t="e">
        <f t="shared" si="1"/>
        <v>#DIV/0!</v>
      </c>
    </row>
    <row r="92" spans="1:5" ht="51" customHeight="1" x14ac:dyDescent="0.25">
      <c r="A92" s="14" t="s">
        <v>341</v>
      </c>
      <c r="B92" s="15" t="s">
        <v>342</v>
      </c>
      <c r="C92" s="24">
        <f>C93</f>
        <v>1182.5</v>
      </c>
      <c r="D92" s="24">
        <f>D93</f>
        <v>1298.8999999999999</v>
      </c>
      <c r="E92" s="31">
        <f t="shared" si="1"/>
        <v>109.84355179704015</v>
      </c>
    </row>
    <row r="93" spans="1:5" ht="49.5" customHeight="1" x14ac:dyDescent="0.25">
      <c r="A93" s="7" t="s">
        <v>343</v>
      </c>
      <c r="B93" s="3" t="s">
        <v>68</v>
      </c>
      <c r="C93" s="25">
        <f>C94</f>
        <v>1182.5</v>
      </c>
      <c r="D93" s="25">
        <f>D94</f>
        <v>1298.8999999999999</v>
      </c>
      <c r="E93" s="31">
        <f t="shared" si="1"/>
        <v>109.84355179704015</v>
      </c>
    </row>
    <row r="94" spans="1:5" ht="65.25" customHeight="1" x14ac:dyDescent="0.25">
      <c r="A94" s="7" t="s">
        <v>176</v>
      </c>
      <c r="B94" s="3" t="s">
        <v>69</v>
      </c>
      <c r="C94" s="25">
        <f>C95+C96+C97</f>
        <v>1182.5</v>
      </c>
      <c r="D94" s="25">
        <f>D95+D96+D97</f>
        <v>1298.8999999999999</v>
      </c>
      <c r="E94" s="31">
        <f t="shared" si="1"/>
        <v>109.84355179704015</v>
      </c>
    </row>
    <row r="95" spans="1:5" ht="80.25" customHeight="1" x14ac:dyDescent="0.25">
      <c r="A95" s="7" t="s">
        <v>344</v>
      </c>
      <c r="B95" s="3" t="s">
        <v>345</v>
      </c>
      <c r="C95" s="25">
        <v>699.4</v>
      </c>
      <c r="D95" s="33">
        <v>699.4</v>
      </c>
      <c r="E95" s="31">
        <f t="shared" si="1"/>
        <v>100</v>
      </c>
    </row>
    <row r="96" spans="1:5" ht="66" customHeight="1" x14ac:dyDescent="0.25">
      <c r="A96" s="7" t="s">
        <v>173</v>
      </c>
      <c r="B96" s="3" t="s">
        <v>175</v>
      </c>
      <c r="C96" s="25">
        <v>481.4</v>
      </c>
      <c r="D96" s="33">
        <v>597.70000000000005</v>
      </c>
      <c r="E96" s="31">
        <f t="shared" si="1"/>
        <v>124.15870378063983</v>
      </c>
    </row>
    <row r="97" spans="1:5" ht="65.25" customHeight="1" x14ac:dyDescent="0.25">
      <c r="A97" s="7" t="s">
        <v>174</v>
      </c>
      <c r="B97" s="3" t="s">
        <v>175</v>
      </c>
      <c r="C97" s="25">
        <v>1.7</v>
      </c>
      <c r="D97" s="33">
        <v>1.8</v>
      </c>
      <c r="E97" s="31">
        <f t="shared" si="1"/>
        <v>105.88235294117648</v>
      </c>
    </row>
    <row r="98" spans="1:5" ht="31.5" x14ac:dyDescent="0.25">
      <c r="A98" s="14" t="s">
        <v>70</v>
      </c>
      <c r="B98" s="15" t="s">
        <v>71</v>
      </c>
      <c r="C98" s="24">
        <f>SUM(C99:C116)</f>
        <v>382.4</v>
      </c>
      <c r="D98" s="24">
        <f>SUM(D99:D116)</f>
        <v>360.6</v>
      </c>
      <c r="E98" s="31">
        <f t="shared" si="1"/>
        <v>94.299163179916334</v>
      </c>
    </row>
    <row r="99" spans="1:5" ht="110.25" customHeight="1" x14ac:dyDescent="0.25">
      <c r="A99" s="42" t="s">
        <v>356</v>
      </c>
      <c r="B99" s="3" t="s">
        <v>364</v>
      </c>
      <c r="C99" s="25">
        <v>0</v>
      </c>
      <c r="D99" s="25">
        <v>13.5</v>
      </c>
      <c r="E99" s="30"/>
    </row>
    <row r="100" spans="1:5" ht="108.75" customHeight="1" x14ac:dyDescent="0.25">
      <c r="A100" s="42" t="s">
        <v>346</v>
      </c>
      <c r="B100" s="10" t="s">
        <v>364</v>
      </c>
      <c r="C100" s="25">
        <v>4.0999999999999996</v>
      </c>
      <c r="D100" s="33">
        <v>2.2999999999999998</v>
      </c>
      <c r="E100" s="31">
        <f t="shared" si="1"/>
        <v>56.09756097560976</v>
      </c>
    </row>
    <row r="101" spans="1:5" ht="144.75" customHeight="1" x14ac:dyDescent="0.25">
      <c r="A101" s="42" t="s">
        <v>347</v>
      </c>
      <c r="B101" s="10" t="s">
        <v>365</v>
      </c>
      <c r="C101" s="25">
        <v>50.1</v>
      </c>
      <c r="D101" s="33">
        <v>98.1</v>
      </c>
      <c r="E101" s="31">
        <f t="shared" si="1"/>
        <v>195.80838323353291</v>
      </c>
    </row>
    <row r="102" spans="1:5" ht="144" customHeight="1" x14ac:dyDescent="0.25">
      <c r="A102" s="42" t="s">
        <v>348</v>
      </c>
      <c r="B102" s="11" t="s">
        <v>365</v>
      </c>
      <c r="C102" s="25">
        <v>195.8</v>
      </c>
      <c r="D102" s="33">
        <v>0</v>
      </c>
      <c r="E102" s="31">
        <f t="shared" si="1"/>
        <v>0</v>
      </c>
    </row>
    <row r="103" spans="1:5" ht="147" customHeight="1" x14ac:dyDescent="0.25">
      <c r="A103" s="42" t="s">
        <v>349</v>
      </c>
      <c r="B103" s="11" t="s">
        <v>365</v>
      </c>
      <c r="C103" s="25">
        <v>27.8</v>
      </c>
      <c r="D103" s="33">
        <v>19.7</v>
      </c>
      <c r="E103" s="31">
        <f t="shared" si="1"/>
        <v>70.863309352517973</v>
      </c>
    </row>
    <row r="104" spans="1:5" ht="115.5" customHeight="1" x14ac:dyDescent="0.25">
      <c r="A104" s="42" t="s">
        <v>357</v>
      </c>
      <c r="B104" s="11" t="s">
        <v>366</v>
      </c>
      <c r="C104" s="25">
        <v>0</v>
      </c>
      <c r="D104" s="33">
        <v>1.8</v>
      </c>
      <c r="E104" s="31" t="e">
        <f t="shared" si="1"/>
        <v>#DIV/0!</v>
      </c>
    </row>
    <row r="105" spans="1:5" ht="111" customHeight="1" x14ac:dyDescent="0.25">
      <c r="A105" s="42" t="s">
        <v>350</v>
      </c>
      <c r="B105" s="3" t="s">
        <v>366</v>
      </c>
      <c r="C105" s="25">
        <v>0.4</v>
      </c>
      <c r="D105" s="33">
        <v>0.8</v>
      </c>
      <c r="E105" s="31">
        <f t="shared" si="1"/>
        <v>200</v>
      </c>
    </row>
    <row r="106" spans="1:5" ht="109.5" customHeight="1" x14ac:dyDescent="0.25">
      <c r="A106" s="42" t="s">
        <v>351</v>
      </c>
      <c r="B106" s="3" t="s">
        <v>367</v>
      </c>
      <c r="C106" s="26">
        <v>42.3</v>
      </c>
      <c r="D106" s="33">
        <v>4.8</v>
      </c>
      <c r="E106" s="31">
        <f t="shared" si="1"/>
        <v>11.347517730496454</v>
      </c>
    </row>
    <row r="107" spans="1:5" ht="124.5" customHeight="1" x14ac:dyDescent="0.25">
      <c r="A107" s="42" t="s">
        <v>358</v>
      </c>
      <c r="B107" s="3" t="s">
        <v>368</v>
      </c>
      <c r="C107" s="26">
        <v>0</v>
      </c>
      <c r="D107" s="33">
        <v>18.5</v>
      </c>
      <c r="E107" s="31" t="e">
        <f t="shared" si="1"/>
        <v>#DIV/0!</v>
      </c>
    </row>
    <row r="108" spans="1:5" ht="156.75" customHeight="1" x14ac:dyDescent="0.25">
      <c r="A108" s="42" t="s">
        <v>359</v>
      </c>
      <c r="B108" s="3" t="s">
        <v>369</v>
      </c>
      <c r="C108" s="26">
        <v>0</v>
      </c>
      <c r="D108" s="33">
        <v>0.3</v>
      </c>
      <c r="E108" s="31" t="e">
        <f t="shared" si="1"/>
        <v>#DIV/0!</v>
      </c>
    </row>
    <row r="109" spans="1:5" ht="126" customHeight="1" x14ac:dyDescent="0.25">
      <c r="A109" s="42" t="s">
        <v>360</v>
      </c>
      <c r="B109" s="3" t="s">
        <v>370</v>
      </c>
      <c r="C109" s="26">
        <v>0</v>
      </c>
      <c r="D109" s="33">
        <v>7</v>
      </c>
      <c r="E109" s="31" t="e">
        <f t="shared" si="1"/>
        <v>#DIV/0!</v>
      </c>
    </row>
    <row r="110" spans="1:5" ht="107.25" customHeight="1" x14ac:dyDescent="0.25">
      <c r="A110" s="42" t="s">
        <v>361</v>
      </c>
      <c r="B110" s="3" t="s">
        <v>371</v>
      </c>
      <c r="C110" s="26">
        <v>0</v>
      </c>
      <c r="D110" s="33">
        <v>7.2</v>
      </c>
      <c r="E110" s="31" t="e">
        <f t="shared" si="1"/>
        <v>#DIV/0!</v>
      </c>
    </row>
    <row r="111" spans="1:5" ht="126.75" customHeight="1" x14ac:dyDescent="0.25">
      <c r="A111" s="42" t="s">
        <v>362</v>
      </c>
      <c r="B111" s="3" t="s">
        <v>372</v>
      </c>
      <c r="C111" s="26">
        <v>0</v>
      </c>
      <c r="D111" s="33">
        <v>74.5</v>
      </c>
      <c r="E111" s="31" t="e">
        <f t="shared" si="1"/>
        <v>#DIV/0!</v>
      </c>
    </row>
    <row r="112" spans="1:5" ht="96.75" customHeight="1" x14ac:dyDescent="0.25">
      <c r="A112" s="42" t="s">
        <v>352</v>
      </c>
      <c r="B112" s="3" t="s">
        <v>373</v>
      </c>
      <c r="C112" s="25">
        <v>49.9</v>
      </c>
      <c r="D112" s="33">
        <v>60</v>
      </c>
      <c r="E112" s="31">
        <f t="shared" si="1"/>
        <v>120.24048096192385</v>
      </c>
    </row>
    <row r="113" spans="1:7" ht="96" customHeight="1" x14ac:dyDescent="0.25">
      <c r="A113" s="42" t="s">
        <v>353</v>
      </c>
      <c r="B113" s="5" t="s">
        <v>374</v>
      </c>
      <c r="C113" s="25">
        <v>10</v>
      </c>
      <c r="D113" s="33">
        <v>0</v>
      </c>
      <c r="E113" s="31">
        <f t="shared" si="1"/>
        <v>0</v>
      </c>
    </row>
    <row r="114" spans="1:7" ht="93.75" customHeight="1" x14ac:dyDescent="0.25">
      <c r="A114" s="42" t="s">
        <v>355</v>
      </c>
      <c r="B114" s="5" t="s">
        <v>375</v>
      </c>
      <c r="C114" s="25">
        <v>0</v>
      </c>
      <c r="D114" s="33">
        <v>5.8</v>
      </c>
      <c r="E114" s="31" t="e">
        <f t="shared" si="1"/>
        <v>#DIV/0!</v>
      </c>
    </row>
    <row r="115" spans="1:7" ht="108.75" customHeight="1" x14ac:dyDescent="0.25">
      <c r="A115" s="42" t="s">
        <v>354</v>
      </c>
      <c r="B115" s="5" t="s">
        <v>376</v>
      </c>
      <c r="C115" s="25">
        <v>2</v>
      </c>
      <c r="D115" s="33">
        <v>0</v>
      </c>
      <c r="E115" s="31">
        <f t="shared" si="1"/>
        <v>0</v>
      </c>
    </row>
    <row r="116" spans="1:7" ht="140.25" customHeight="1" x14ac:dyDescent="0.25">
      <c r="A116" s="42" t="s">
        <v>363</v>
      </c>
      <c r="B116" s="5" t="s">
        <v>377</v>
      </c>
      <c r="C116" s="25">
        <v>0</v>
      </c>
      <c r="D116" s="33">
        <v>46.3</v>
      </c>
      <c r="E116" s="31" t="e">
        <f t="shared" si="1"/>
        <v>#DIV/0!</v>
      </c>
    </row>
    <row r="117" spans="1:7" ht="21" customHeight="1" x14ac:dyDescent="0.25">
      <c r="A117" s="14" t="s">
        <v>378</v>
      </c>
      <c r="B117" s="15" t="s">
        <v>379</v>
      </c>
      <c r="C117" s="24">
        <f>C122+C118+C120</f>
        <v>1030</v>
      </c>
      <c r="D117" s="24">
        <f>D122+D118+D120</f>
        <v>1030.3999999999999</v>
      </c>
      <c r="E117" s="31">
        <f t="shared" si="1"/>
        <v>100.03883495145629</v>
      </c>
    </row>
    <row r="118" spans="1:7" ht="21" customHeight="1" x14ac:dyDescent="0.25">
      <c r="A118" s="7" t="s">
        <v>384</v>
      </c>
      <c r="B118" s="3" t="s">
        <v>385</v>
      </c>
      <c r="C118" s="25">
        <f>C119</f>
        <v>0</v>
      </c>
      <c r="D118" s="25">
        <f>D119</f>
        <v>0.1</v>
      </c>
      <c r="E118" s="30" t="e">
        <f t="shared" si="1"/>
        <v>#DIV/0!</v>
      </c>
    </row>
    <row r="119" spans="1:7" ht="34.5" customHeight="1" x14ac:dyDescent="0.25">
      <c r="A119" s="7" t="s">
        <v>386</v>
      </c>
      <c r="B119" s="3" t="s">
        <v>387</v>
      </c>
      <c r="C119" s="25">
        <v>0</v>
      </c>
      <c r="D119" s="25">
        <v>0.1</v>
      </c>
      <c r="E119" s="30" t="e">
        <f t="shared" si="1"/>
        <v>#DIV/0!</v>
      </c>
    </row>
    <row r="120" spans="1:7" ht="21" customHeight="1" x14ac:dyDescent="0.25">
      <c r="A120" s="7" t="s">
        <v>388</v>
      </c>
      <c r="B120" s="3" t="s">
        <v>389</v>
      </c>
      <c r="C120" s="25">
        <f>C121</f>
        <v>0</v>
      </c>
      <c r="D120" s="25">
        <f>D121</f>
        <v>0.3</v>
      </c>
      <c r="E120" s="30" t="e">
        <f t="shared" si="1"/>
        <v>#DIV/0!</v>
      </c>
    </row>
    <row r="121" spans="1:7" ht="32.25" customHeight="1" x14ac:dyDescent="0.25">
      <c r="A121" s="7" t="s">
        <v>390</v>
      </c>
      <c r="B121" s="3" t="s">
        <v>391</v>
      </c>
      <c r="C121" s="25">
        <v>0</v>
      </c>
      <c r="D121" s="25">
        <v>0.3</v>
      </c>
      <c r="E121" s="30" t="e">
        <f t="shared" si="1"/>
        <v>#DIV/0!</v>
      </c>
    </row>
    <row r="122" spans="1:7" ht="22.5" customHeight="1" x14ac:dyDescent="0.25">
      <c r="A122" s="43" t="s">
        <v>380</v>
      </c>
      <c r="B122" s="5" t="s">
        <v>381</v>
      </c>
      <c r="C122" s="25">
        <f>C123</f>
        <v>1030</v>
      </c>
      <c r="D122" s="25">
        <f>D123</f>
        <v>1030</v>
      </c>
      <c r="E122" s="31">
        <f t="shared" si="1"/>
        <v>100</v>
      </c>
    </row>
    <row r="123" spans="1:7" ht="31.5" customHeight="1" x14ac:dyDescent="0.25">
      <c r="A123" s="43" t="s">
        <v>382</v>
      </c>
      <c r="B123" s="5" t="s">
        <v>383</v>
      </c>
      <c r="C123" s="25">
        <v>1030</v>
      </c>
      <c r="D123" s="33">
        <v>1030</v>
      </c>
      <c r="E123" s="31">
        <f t="shared" si="1"/>
        <v>100</v>
      </c>
    </row>
    <row r="124" spans="1:7" ht="15.75" x14ac:dyDescent="0.25">
      <c r="A124" s="14" t="s">
        <v>72</v>
      </c>
      <c r="B124" s="15" t="s">
        <v>73</v>
      </c>
      <c r="C124" s="32">
        <f>C125+C237+C244+C242</f>
        <v>385349.1</v>
      </c>
      <c r="D124" s="32">
        <f>D125+D237+D244+D242</f>
        <v>380559.69999999995</v>
      </c>
      <c r="E124" s="31">
        <f t="shared" si="1"/>
        <v>98.75712697914696</v>
      </c>
      <c r="G124" s="35"/>
    </row>
    <row r="125" spans="1:7" ht="48.75" customHeight="1" x14ac:dyDescent="0.25">
      <c r="A125" s="14" t="s">
        <v>74</v>
      </c>
      <c r="B125" s="15" t="s">
        <v>200</v>
      </c>
      <c r="C125" s="40">
        <f>C126+C134+C171+C222</f>
        <v>385349.1</v>
      </c>
      <c r="D125" s="40">
        <f>D126+D134+D171+D222</f>
        <v>380559.69999999995</v>
      </c>
      <c r="E125" s="31">
        <f t="shared" si="1"/>
        <v>98.75712697914696</v>
      </c>
      <c r="G125" s="35"/>
    </row>
    <row r="126" spans="1:7" ht="31.5" x14ac:dyDescent="0.25">
      <c r="A126" s="14" t="s">
        <v>231</v>
      </c>
      <c r="B126" s="15" t="s">
        <v>201</v>
      </c>
      <c r="C126" s="24">
        <f>C127+C131+C129</f>
        <v>55452</v>
      </c>
      <c r="D126" s="24">
        <f>D127+D131+D129</f>
        <v>55452</v>
      </c>
      <c r="E126" s="31">
        <f t="shared" si="1"/>
        <v>100</v>
      </c>
    </row>
    <row r="127" spans="1:7" ht="31.5" x14ac:dyDescent="0.25">
      <c r="A127" s="7" t="s">
        <v>230</v>
      </c>
      <c r="B127" s="3" t="s">
        <v>75</v>
      </c>
      <c r="C127" s="25">
        <f>C128</f>
        <v>55452</v>
      </c>
      <c r="D127" s="26">
        <f>D128</f>
        <v>55452</v>
      </c>
      <c r="E127" s="30">
        <f t="shared" si="1"/>
        <v>100</v>
      </c>
    </row>
    <row r="128" spans="1:7" ht="34.5" customHeight="1" x14ac:dyDescent="0.25">
      <c r="A128" s="7" t="s">
        <v>232</v>
      </c>
      <c r="B128" s="3" t="s">
        <v>76</v>
      </c>
      <c r="C128" s="25">
        <v>55452</v>
      </c>
      <c r="D128" s="33">
        <v>55452</v>
      </c>
      <c r="E128" s="30">
        <f t="shared" si="1"/>
        <v>100</v>
      </c>
    </row>
    <row r="129" spans="1:5" ht="34.5" hidden="1" customHeight="1" x14ac:dyDescent="0.25">
      <c r="A129" s="7" t="s">
        <v>304</v>
      </c>
      <c r="B129" s="3" t="s">
        <v>306</v>
      </c>
      <c r="C129" s="25">
        <f>C130</f>
        <v>0</v>
      </c>
      <c r="D129" s="33">
        <f>D130</f>
        <v>0</v>
      </c>
      <c r="E129" s="30" t="e">
        <f t="shared" si="1"/>
        <v>#DIV/0!</v>
      </c>
    </row>
    <row r="130" spans="1:5" ht="52.5" hidden="1" customHeight="1" x14ac:dyDescent="0.25">
      <c r="A130" s="7" t="s">
        <v>305</v>
      </c>
      <c r="B130" s="3" t="s">
        <v>307</v>
      </c>
      <c r="C130" s="25"/>
      <c r="D130" s="33"/>
      <c r="E130" s="30" t="e">
        <f t="shared" si="1"/>
        <v>#DIV/0!</v>
      </c>
    </row>
    <row r="131" spans="1:5" ht="113.25" hidden="1" customHeight="1" x14ac:dyDescent="0.25">
      <c r="A131" s="7" t="s">
        <v>292</v>
      </c>
      <c r="B131" s="3" t="s">
        <v>295</v>
      </c>
      <c r="C131" s="25">
        <f>C132</f>
        <v>0</v>
      </c>
      <c r="D131" s="26">
        <f>D133</f>
        <v>0</v>
      </c>
      <c r="E131" s="30" t="e">
        <f t="shared" si="1"/>
        <v>#DIV/0!</v>
      </c>
    </row>
    <row r="132" spans="1:5" ht="30.75" hidden="1" customHeight="1" x14ac:dyDescent="0.25">
      <c r="A132" s="7" t="s">
        <v>101</v>
      </c>
      <c r="B132" s="3"/>
      <c r="C132" s="25">
        <f>C133</f>
        <v>0</v>
      </c>
      <c r="D132" s="33"/>
      <c r="E132" s="30" t="e">
        <f t="shared" si="1"/>
        <v>#DIV/0!</v>
      </c>
    </row>
    <row r="133" spans="1:5" ht="130.5" hidden="1" customHeight="1" x14ac:dyDescent="0.25">
      <c r="A133" s="36" t="s">
        <v>293</v>
      </c>
      <c r="B133" s="3" t="s">
        <v>294</v>
      </c>
      <c r="C133" s="25"/>
      <c r="D133" s="33">
        <v>0</v>
      </c>
      <c r="E133" s="30" t="e">
        <f t="shared" si="1"/>
        <v>#DIV/0!</v>
      </c>
    </row>
    <row r="134" spans="1:5" ht="47.25" x14ac:dyDescent="0.25">
      <c r="A134" s="14" t="s">
        <v>233</v>
      </c>
      <c r="B134" s="15" t="s">
        <v>147</v>
      </c>
      <c r="C134" s="24">
        <f>C135+C165+C143+C137+C139+C141+C149+C153+C145+C147+C157+C159+C161+C155+C151+C163</f>
        <v>135363.79999999999</v>
      </c>
      <c r="D134" s="24">
        <f>D135+D165+D143+D137+D139+D141+D149+D153+D145+D147+D157+D159+D161+D155+D151+D163</f>
        <v>132015.29999999999</v>
      </c>
      <c r="E134" s="31">
        <f t="shared" si="1"/>
        <v>97.526295804343562</v>
      </c>
    </row>
    <row r="135" spans="1:5" ht="110.25" hidden="1" x14ac:dyDescent="0.25">
      <c r="A135" s="7" t="s">
        <v>234</v>
      </c>
      <c r="B135" s="6" t="s">
        <v>117</v>
      </c>
      <c r="C135" s="25">
        <f>C136</f>
        <v>0</v>
      </c>
      <c r="D135" s="25">
        <f>D136</f>
        <v>0</v>
      </c>
      <c r="E135" s="31" t="e">
        <f t="shared" si="1"/>
        <v>#DIV/0!</v>
      </c>
    </row>
    <row r="136" spans="1:5" ht="126" hidden="1" x14ac:dyDescent="0.25">
      <c r="A136" s="7" t="s">
        <v>265</v>
      </c>
      <c r="B136" s="6" t="s">
        <v>148</v>
      </c>
      <c r="C136" s="25"/>
      <c r="D136" s="33">
        <v>0</v>
      </c>
      <c r="E136" s="31" t="e">
        <f t="shared" si="1"/>
        <v>#DIV/0!</v>
      </c>
    </row>
    <row r="137" spans="1:5" ht="160.5" hidden="1" customHeight="1" x14ac:dyDescent="0.25">
      <c r="A137" s="7" t="s">
        <v>118</v>
      </c>
      <c r="B137" s="6" t="s">
        <v>123</v>
      </c>
      <c r="C137" s="25">
        <f>C138</f>
        <v>0</v>
      </c>
      <c r="D137" s="33"/>
      <c r="E137" s="31" t="e">
        <f t="shared" si="1"/>
        <v>#DIV/0!</v>
      </c>
    </row>
    <row r="138" spans="1:5" ht="110.25" hidden="1" x14ac:dyDescent="0.25">
      <c r="A138" s="7" t="s">
        <v>119</v>
      </c>
      <c r="B138" s="6" t="s">
        <v>122</v>
      </c>
      <c r="C138" s="25"/>
      <c r="D138" s="33"/>
      <c r="E138" s="31" t="e">
        <f t="shared" si="1"/>
        <v>#DIV/0!</v>
      </c>
    </row>
    <row r="139" spans="1:5" ht="110.25" hidden="1" x14ac:dyDescent="0.25">
      <c r="A139" s="7" t="s">
        <v>124</v>
      </c>
      <c r="B139" s="6" t="s">
        <v>125</v>
      </c>
      <c r="C139" s="25">
        <f>C140</f>
        <v>0</v>
      </c>
      <c r="D139" s="33"/>
      <c r="E139" s="31" t="e">
        <f t="shared" si="1"/>
        <v>#DIV/0!</v>
      </c>
    </row>
    <row r="140" spans="1:5" ht="63" hidden="1" x14ac:dyDescent="0.25">
      <c r="A140" s="7" t="s">
        <v>120</v>
      </c>
      <c r="B140" s="6" t="s">
        <v>121</v>
      </c>
      <c r="C140" s="25"/>
      <c r="D140" s="33"/>
      <c r="E140" s="31" t="e">
        <f t="shared" si="1"/>
        <v>#DIV/0!</v>
      </c>
    </row>
    <row r="141" spans="1:5" ht="78.75" hidden="1" x14ac:dyDescent="0.25">
      <c r="A141" s="7" t="s">
        <v>177</v>
      </c>
      <c r="B141" s="10" t="s">
        <v>178</v>
      </c>
      <c r="C141" s="25">
        <f>C142</f>
        <v>0</v>
      </c>
      <c r="D141" s="33"/>
      <c r="E141" s="31" t="e">
        <f t="shared" si="1"/>
        <v>#DIV/0!</v>
      </c>
    </row>
    <row r="142" spans="1:5" ht="78.75" hidden="1" x14ac:dyDescent="0.25">
      <c r="A142" s="7" t="s">
        <v>179</v>
      </c>
      <c r="B142" s="9" t="s">
        <v>178</v>
      </c>
      <c r="C142" s="25"/>
      <c r="D142" s="33"/>
      <c r="E142" s="31" t="e">
        <f t="shared" si="1"/>
        <v>#DIV/0!</v>
      </c>
    </row>
    <row r="143" spans="1:5" ht="112.5" customHeight="1" x14ac:dyDescent="0.25">
      <c r="A143" s="7" t="s">
        <v>234</v>
      </c>
      <c r="B143" s="6" t="s">
        <v>117</v>
      </c>
      <c r="C143" s="25">
        <f>C144</f>
        <v>17930.599999999999</v>
      </c>
      <c r="D143" s="26">
        <f>D144</f>
        <v>16057.4</v>
      </c>
      <c r="E143" s="30">
        <f t="shared" si="1"/>
        <v>89.553054554783458</v>
      </c>
    </row>
    <row r="144" spans="1:5" ht="111.75" customHeight="1" x14ac:dyDescent="0.25">
      <c r="A144" s="7" t="s">
        <v>235</v>
      </c>
      <c r="B144" s="6" t="s">
        <v>148</v>
      </c>
      <c r="C144" s="25">
        <v>17930.599999999999</v>
      </c>
      <c r="D144" s="33">
        <v>16057.4</v>
      </c>
      <c r="E144" s="30">
        <f t="shared" si="1"/>
        <v>89.553054554783458</v>
      </c>
    </row>
    <row r="145" spans="1:5" ht="95.25" customHeight="1" x14ac:dyDescent="0.25">
      <c r="A145" s="7" t="s">
        <v>392</v>
      </c>
      <c r="B145" s="41" t="s">
        <v>395</v>
      </c>
      <c r="C145" s="25">
        <f>C146</f>
        <v>80.900000000000006</v>
      </c>
      <c r="D145" s="26">
        <f>D146</f>
        <v>80.8</v>
      </c>
      <c r="E145" s="30">
        <f t="shared" si="1"/>
        <v>99.876390605686012</v>
      </c>
    </row>
    <row r="146" spans="1:5" ht="96" customHeight="1" x14ac:dyDescent="0.25">
      <c r="A146" s="7" t="s">
        <v>393</v>
      </c>
      <c r="B146" s="41" t="s">
        <v>394</v>
      </c>
      <c r="C146" s="25">
        <v>80.900000000000006</v>
      </c>
      <c r="D146" s="33">
        <v>80.8</v>
      </c>
      <c r="E146" s="30">
        <f t="shared" si="1"/>
        <v>99.876390605686012</v>
      </c>
    </row>
    <row r="147" spans="1:5" ht="64.5" hidden="1" customHeight="1" x14ac:dyDescent="0.25">
      <c r="A147" s="7" t="s">
        <v>211</v>
      </c>
      <c r="B147" s="6" t="s">
        <v>213</v>
      </c>
      <c r="C147" s="25">
        <f>C148</f>
        <v>0</v>
      </c>
      <c r="D147" s="26">
        <f>D148</f>
        <v>0</v>
      </c>
      <c r="E147" s="30" t="e">
        <f t="shared" si="1"/>
        <v>#DIV/0!</v>
      </c>
    </row>
    <row r="148" spans="1:5" ht="35.25" hidden="1" customHeight="1" x14ac:dyDescent="0.25">
      <c r="A148" s="7" t="s">
        <v>212</v>
      </c>
      <c r="B148" s="6" t="s">
        <v>121</v>
      </c>
      <c r="C148" s="25"/>
      <c r="D148" s="33"/>
      <c r="E148" s="30" t="e">
        <f t="shared" si="1"/>
        <v>#DIV/0!</v>
      </c>
    </row>
    <row r="149" spans="1:5" ht="64.5" hidden="1" customHeight="1" x14ac:dyDescent="0.25">
      <c r="A149" s="7" t="s">
        <v>266</v>
      </c>
      <c r="B149" s="41" t="s">
        <v>281</v>
      </c>
      <c r="C149" s="25">
        <f>C150</f>
        <v>0</v>
      </c>
      <c r="D149" s="26">
        <f>D150</f>
        <v>0</v>
      </c>
      <c r="E149" s="30" t="e">
        <f t="shared" si="1"/>
        <v>#DIV/0!</v>
      </c>
    </row>
    <row r="150" spans="1:5" ht="81.75" hidden="1" customHeight="1" x14ac:dyDescent="0.25">
      <c r="A150" s="7" t="s">
        <v>267</v>
      </c>
      <c r="B150" s="41" t="s">
        <v>280</v>
      </c>
      <c r="C150" s="25"/>
      <c r="D150" s="33"/>
      <c r="E150" s="30" t="e">
        <f t="shared" si="1"/>
        <v>#DIV/0!</v>
      </c>
    </row>
    <row r="151" spans="1:5" ht="81.75" hidden="1" customHeight="1" x14ac:dyDescent="0.25">
      <c r="A151" s="7" t="s">
        <v>308</v>
      </c>
      <c r="B151" s="41" t="s">
        <v>310</v>
      </c>
      <c r="C151" s="26">
        <f>C152</f>
        <v>0</v>
      </c>
      <c r="D151" s="33">
        <f>D152</f>
        <v>0</v>
      </c>
      <c r="E151" s="30" t="e">
        <f t="shared" si="1"/>
        <v>#DIV/0!</v>
      </c>
    </row>
    <row r="152" spans="1:5" ht="81.75" hidden="1" customHeight="1" x14ac:dyDescent="0.25">
      <c r="A152" s="7" t="s">
        <v>309</v>
      </c>
      <c r="B152" s="41" t="s">
        <v>311</v>
      </c>
      <c r="C152" s="25"/>
      <c r="D152" s="33"/>
      <c r="E152" s="30" t="e">
        <f t="shared" si="1"/>
        <v>#DIV/0!</v>
      </c>
    </row>
    <row r="153" spans="1:5" ht="48.75" hidden="1" customHeight="1" x14ac:dyDescent="0.25">
      <c r="A153" s="7" t="s">
        <v>269</v>
      </c>
      <c r="B153" s="6" t="s">
        <v>283</v>
      </c>
      <c r="C153" s="25">
        <f>C154</f>
        <v>0</v>
      </c>
      <c r="D153" s="26">
        <f>D154</f>
        <v>0</v>
      </c>
      <c r="E153" s="30" t="e">
        <f t="shared" si="1"/>
        <v>#DIV/0!</v>
      </c>
    </row>
    <row r="154" spans="1:5" ht="66.75" hidden="1" customHeight="1" x14ac:dyDescent="0.25">
      <c r="A154" s="7" t="s">
        <v>268</v>
      </c>
      <c r="B154" s="6" t="s">
        <v>282</v>
      </c>
      <c r="C154" s="25"/>
      <c r="D154" s="33">
        <v>0</v>
      </c>
      <c r="E154" s="30" t="e">
        <f t="shared" si="1"/>
        <v>#DIV/0!</v>
      </c>
    </row>
    <row r="155" spans="1:5" ht="84" customHeight="1" x14ac:dyDescent="0.25">
      <c r="A155" s="7" t="s">
        <v>298</v>
      </c>
      <c r="B155" s="41" t="s">
        <v>303</v>
      </c>
      <c r="C155" s="25">
        <f>C156</f>
        <v>2923</v>
      </c>
      <c r="D155" s="33">
        <f>D156</f>
        <v>2923</v>
      </c>
      <c r="E155" s="30">
        <f t="shared" si="1"/>
        <v>100</v>
      </c>
    </row>
    <row r="156" spans="1:5" ht="82.5" customHeight="1" x14ac:dyDescent="0.25">
      <c r="A156" s="7" t="s">
        <v>299</v>
      </c>
      <c r="B156" s="41" t="s">
        <v>302</v>
      </c>
      <c r="C156" s="25">
        <v>2923</v>
      </c>
      <c r="D156" s="33">
        <v>2923</v>
      </c>
      <c r="E156" s="30">
        <f t="shared" si="1"/>
        <v>100</v>
      </c>
    </row>
    <row r="157" spans="1:5" ht="79.5" hidden="1" customHeight="1" x14ac:dyDescent="0.25">
      <c r="A157" s="7" t="s">
        <v>270</v>
      </c>
      <c r="B157" s="6" t="s">
        <v>285</v>
      </c>
      <c r="C157" s="26">
        <f>C158</f>
        <v>0</v>
      </c>
      <c r="D157" s="33">
        <f>D158</f>
        <v>0</v>
      </c>
      <c r="E157" s="30" t="e">
        <f t="shared" si="1"/>
        <v>#DIV/0!</v>
      </c>
    </row>
    <row r="158" spans="1:5" ht="84" hidden="1" customHeight="1" x14ac:dyDescent="0.25">
      <c r="A158" s="7" t="s">
        <v>271</v>
      </c>
      <c r="B158" s="6" t="s">
        <v>284</v>
      </c>
      <c r="C158" s="25">
        <v>0</v>
      </c>
      <c r="D158" s="33">
        <v>0</v>
      </c>
      <c r="E158" s="30" t="e">
        <f t="shared" si="1"/>
        <v>#DIV/0!</v>
      </c>
    </row>
    <row r="159" spans="1:5" ht="24.75" customHeight="1" x14ac:dyDescent="0.25">
      <c r="A159" s="7" t="s">
        <v>272</v>
      </c>
      <c r="B159" s="6" t="s">
        <v>287</v>
      </c>
      <c r="C159" s="26">
        <f>C160</f>
        <v>200</v>
      </c>
      <c r="D159" s="25">
        <f>D160</f>
        <v>200</v>
      </c>
      <c r="E159" s="30">
        <f t="shared" si="1"/>
        <v>100</v>
      </c>
    </row>
    <row r="160" spans="1:5" ht="37.5" customHeight="1" x14ac:dyDescent="0.25">
      <c r="A160" s="7" t="s">
        <v>273</v>
      </c>
      <c r="B160" s="6" t="s">
        <v>286</v>
      </c>
      <c r="C160" s="25">
        <v>200</v>
      </c>
      <c r="D160" s="33">
        <v>200</v>
      </c>
      <c r="E160" s="30">
        <f t="shared" si="1"/>
        <v>100</v>
      </c>
    </row>
    <row r="161" spans="1:5" ht="37.5" hidden="1" customHeight="1" x14ac:dyDescent="0.25">
      <c r="A161" s="7" t="s">
        <v>274</v>
      </c>
      <c r="B161" s="6" t="s">
        <v>289</v>
      </c>
      <c r="C161" s="26">
        <f>C162</f>
        <v>0</v>
      </c>
      <c r="D161" s="26">
        <f>D162</f>
        <v>0</v>
      </c>
      <c r="E161" s="30" t="e">
        <f t="shared" si="1"/>
        <v>#DIV/0!</v>
      </c>
    </row>
    <row r="162" spans="1:5" ht="55.5" hidden="1" customHeight="1" x14ac:dyDescent="0.25">
      <c r="A162" s="7" t="s">
        <v>275</v>
      </c>
      <c r="B162" s="6" t="s">
        <v>288</v>
      </c>
      <c r="C162" s="25"/>
      <c r="D162" s="33"/>
      <c r="E162" s="30" t="e">
        <f t="shared" si="1"/>
        <v>#DIV/0!</v>
      </c>
    </row>
    <row r="163" spans="1:5" ht="55.5" customHeight="1" x14ac:dyDescent="0.25">
      <c r="A163" s="7" t="s">
        <v>315</v>
      </c>
      <c r="B163" s="6" t="s">
        <v>316</v>
      </c>
      <c r="C163" s="26">
        <f>C164</f>
        <v>38013.4</v>
      </c>
      <c r="D163" s="26">
        <f>D164</f>
        <v>38011.5</v>
      </c>
      <c r="E163" s="30">
        <f t="shared" si="1"/>
        <v>99.995001762536361</v>
      </c>
    </row>
    <row r="164" spans="1:5" ht="55.5" customHeight="1" x14ac:dyDescent="0.25">
      <c r="A164" s="7" t="s">
        <v>318</v>
      </c>
      <c r="B164" s="6" t="s">
        <v>317</v>
      </c>
      <c r="C164" s="25">
        <v>38013.4</v>
      </c>
      <c r="D164" s="33">
        <v>38011.5</v>
      </c>
      <c r="E164" s="30">
        <f t="shared" si="1"/>
        <v>99.995001762536361</v>
      </c>
    </row>
    <row r="165" spans="1:5" ht="15.75" x14ac:dyDescent="0.25">
      <c r="A165" s="7" t="s">
        <v>236</v>
      </c>
      <c r="B165" s="6" t="s">
        <v>77</v>
      </c>
      <c r="C165" s="28">
        <f>C166+C167+C168+C169+C170</f>
        <v>76215.900000000009</v>
      </c>
      <c r="D165" s="28">
        <f>D166+D167+D168+D169+D170</f>
        <v>74742.599999999991</v>
      </c>
      <c r="E165" s="30">
        <f t="shared" si="1"/>
        <v>98.066938788363032</v>
      </c>
    </row>
    <row r="166" spans="1:5" ht="31.5" x14ac:dyDescent="0.25">
      <c r="A166" s="7" t="s">
        <v>237</v>
      </c>
      <c r="B166" s="6" t="s">
        <v>78</v>
      </c>
      <c r="C166" s="25">
        <v>696</v>
      </c>
      <c r="D166" s="33">
        <v>696</v>
      </c>
      <c r="E166" s="30">
        <f t="shared" si="1"/>
        <v>100</v>
      </c>
    </row>
    <row r="167" spans="1:5" ht="31.5" x14ac:dyDescent="0.25">
      <c r="A167" s="7" t="s">
        <v>238</v>
      </c>
      <c r="B167" s="6" t="s">
        <v>78</v>
      </c>
      <c r="C167" s="25">
        <v>70836.100000000006</v>
      </c>
      <c r="D167" s="33">
        <v>70685.399999999994</v>
      </c>
      <c r="E167" s="30">
        <f t="shared" si="1"/>
        <v>99.787255368378538</v>
      </c>
    </row>
    <row r="168" spans="1:5" ht="31.5" x14ac:dyDescent="0.25">
      <c r="A168" s="7" t="s">
        <v>239</v>
      </c>
      <c r="B168" s="6" t="s">
        <v>78</v>
      </c>
      <c r="C168" s="26">
        <v>4683.8</v>
      </c>
      <c r="D168" s="33">
        <v>3361.2</v>
      </c>
      <c r="E168" s="30">
        <f t="shared" si="1"/>
        <v>71.762244331525679</v>
      </c>
    </row>
    <row r="169" spans="1:5" ht="81" hidden="1" customHeight="1" x14ac:dyDescent="0.25">
      <c r="A169" s="7" t="s">
        <v>313</v>
      </c>
      <c r="B169" s="5" t="s">
        <v>314</v>
      </c>
      <c r="C169" s="25"/>
      <c r="D169" s="33"/>
      <c r="E169" s="31" t="e">
        <f t="shared" si="1"/>
        <v>#DIV/0!</v>
      </c>
    </row>
    <row r="170" spans="1:5" ht="84.75" hidden="1" customHeight="1" x14ac:dyDescent="0.25">
      <c r="A170" s="7" t="s">
        <v>312</v>
      </c>
      <c r="B170" s="8" t="s">
        <v>314</v>
      </c>
      <c r="C170" s="26"/>
      <c r="D170" s="33"/>
      <c r="E170" s="31" t="e">
        <f t="shared" si="1"/>
        <v>#DIV/0!</v>
      </c>
    </row>
    <row r="171" spans="1:5" ht="31.5" x14ac:dyDescent="0.25">
      <c r="A171" s="14" t="s">
        <v>397</v>
      </c>
      <c r="B171" s="1" t="s">
        <v>396</v>
      </c>
      <c r="C171" s="24">
        <f>C174+C177+C179+C181+C186+C189+C195+C198+C201+C204+C218+C207+C172+C210+C192+C212+C214+C216</f>
        <v>133365</v>
      </c>
      <c r="D171" s="32">
        <f>D174+D177+D179+D181+D186+D189+D195+D198+D201+D204+D218+D207+D172+D210+D192+D212+D214+D216</f>
        <v>131925.29999999999</v>
      </c>
      <c r="E171" s="31">
        <f t="shared" si="1"/>
        <v>98.920481385670897</v>
      </c>
    </row>
    <row r="172" spans="1:5" ht="63" hidden="1" x14ac:dyDescent="0.25">
      <c r="A172" s="7" t="s">
        <v>146</v>
      </c>
      <c r="B172" s="6" t="s">
        <v>150</v>
      </c>
      <c r="C172" s="24">
        <f>C173</f>
        <v>0</v>
      </c>
      <c r="D172" s="33"/>
      <c r="E172" s="31" t="e">
        <f t="shared" si="1"/>
        <v>#DIV/0!</v>
      </c>
    </row>
    <row r="173" spans="1:5" ht="78.75" hidden="1" x14ac:dyDescent="0.25">
      <c r="A173" s="7" t="s">
        <v>149</v>
      </c>
      <c r="B173" s="6" t="s">
        <v>151</v>
      </c>
      <c r="C173" s="25"/>
      <c r="D173" s="33"/>
      <c r="E173" s="31" t="e">
        <f t="shared" si="1"/>
        <v>#DIV/0!</v>
      </c>
    </row>
    <row r="174" spans="1:5" ht="47.25" hidden="1" customHeight="1" x14ac:dyDescent="0.25">
      <c r="A174" s="7" t="s">
        <v>186</v>
      </c>
      <c r="B174" s="6" t="s">
        <v>180</v>
      </c>
      <c r="C174" s="25">
        <f>C175</f>
        <v>0</v>
      </c>
      <c r="D174" s="33"/>
      <c r="E174" s="31" t="e">
        <f t="shared" si="1"/>
        <v>#DIV/0!</v>
      </c>
    </row>
    <row r="175" spans="1:5" ht="66" hidden="1" customHeight="1" x14ac:dyDescent="0.25">
      <c r="A175" s="7"/>
      <c r="B175" s="6"/>
      <c r="C175" s="25"/>
      <c r="D175" s="33"/>
      <c r="E175" s="31" t="e">
        <f t="shared" si="1"/>
        <v>#DIV/0!</v>
      </c>
    </row>
    <row r="176" spans="1:5" ht="64.5" hidden="1" customHeight="1" x14ac:dyDescent="0.25">
      <c r="A176" s="7" t="s">
        <v>187</v>
      </c>
      <c r="B176" s="6" t="s">
        <v>79</v>
      </c>
      <c r="C176" s="25"/>
      <c r="D176" s="33"/>
      <c r="E176" s="31" t="e">
        <f t="shared" si="1"/>
        <v>#DIV/0!</v>
      </c>
    </row>
    <row r="177" spans="1:7" ht="49.5" hidden="1" customHeight="1" x14ac:dyDescent="0.25">
      <c r="A177" s="7" t="s">
        <v>80</v>
      </c>
      <c r="B177" s="6" t="s">
        <v>81</v>
      </c>
      <c r="C177" s="24">
        <f>C178</f>
        <v>0</v>
      </c>
      <c r="D177" s="33"/>
      <c r="E177" s="31" t="e">
        <f t="shared" ref="E177:E242" si="2">D177/C177*100</f>
        <v>#DIV/0!</v>
      </c>
    </row>
    <row r="178" spans="1:7" ht="49.5" hidden="1" customHeight="1" x14ac:dyDescent="0.25">
      <c r="A178" s="7" t="s">
        <v>82</v>
      </c>
      <c r="B178" s="6" t="s">
        <v>83</v>
      </c>
      <c r="C178" s="25"/>
      <c r="D178" s="33"/>
      <c r="E178" s="31" t="e">
        <f t="shared" si="2"/>
        <v>#DIV/0!</v>
      </c>
    </row>
    <row r="179" spans="1:7" ht="63" hidden="1" x14ac:dyDescent="0.25">
      <c r="A179" s="7" t="s">
        <v>84</v>
      </c>
      <c r="B179" s="6" t="s">
        <v>85</v>
      </c>
      <c r="C179" s="24">
        <f>C180</f>
        <v>0</v>
      </c>
      <c r="D179" s="33"/>
      <c r="E179" s="31" t="e">
        <f t="shared" si="2"/>
        <v>#DIV/0!</v>
      </c>
    </row>
    <row r="180" spans="1:7" ht="63" hidden="1" x14ac:dyDescent="0.25">
      <c r="A180" s="7" t="s">
        <v>86</v>
      </c>
      <c r="B180" s="6" t="s">
        <v>87</v>
      </c>
      <c r="C180" s="25"/>
      <c r="D180" s="33"/>
      <c r="E180" s="31" t="e">
        <f t="shared" si="2"/>
        <v>#DIV/0!</v>
      </c>
    </row>
    <row r="181" spans="1:7" ht="48" customHeight="1" x14ac:dyDescent="0.25">
      <c r="A181" s="7" t="s">
        <v>240</v>
      </c>
      <c r="B181" s="6" t="s">
        <v>88</v>
      </c>
      <c r="C181" s="25">
        <f>C183+C184+C185</f>
        <v>16273.1</v>
      </c>
      <c r="D181" s="26">
        <f>D183+D184+D185</f>
        <v>15212.1</v>
      </c>
      <c r="E181" s="30">
        <f t="shared" si="2"/>
        <v>93.48003760807714</v>
      </c>
      <c r="G181" s="35"/>
    </row>
    <row r="182" spans="1:7" ht="39.75" hidden="1" customHeight="1" x14ac:dyDescent="0.25">
      <c r="A182" s="7"/>
      <c r="B182" s="6"/>
      <c r="C182" s="25"/>
      <c r="D182" s="33"/>
      <c r="E182" s="30" t="e">
        <f t="shared" si="2"/>
        <v>#DIV/0!</v>
      </c>
    </row>
    <row r="183" spans="1:7" ht="51" customHeight="1" x14ac:dyDescent="0.25">
      <c r="A183" s="7" t="s">
        <v>241</v>
      </c>
      <c r="B183" s="6" t="s">
        <v>89</v>
      </c>
      <c r="C183" s="25">
        <v>37.1</v>
      </c>
      <c r="D183" s="33">
        <v>37</v>
      </c>
      <c r="E183" s="30">
        <f t="shared" si="2"/>
        <v>99.73045822102425</v>
      </c>
    </row>
    <row r="184" spans="1:7" ht="49.5" customHeight="1" x14ac:dyDescent="0.25">
      <c r="A184" s="7" t="s">
        <v>242</v>
      </c>
      <c r="B184" s="6" t="s">
        <v>89</v>
      </c>
      <c r="C184" s="25">
        <v>12416</v>
      </c>
      <c r="D184" s="33">
        <v>11489.1</v>
      </c>
      <c r="E184" s="30">
        <f t="shared" si="2"/>
        <v>92.534632731958766</v>
      </c>
    </row>
    <row r="185" spans="1:7" ht="49.5" customHeight="1" x14ac:dyDescent="0.25">
      <c r="A185" s="7" t="s">
        <v>243</v>
      </c>
      <c r="B185" s="6" t="s">
        <v>89</v>
      </c>
      <c r="C185" s="26">
        <v>3820</v>
      </c>
      <c r="D185" s="33">
        <v>3686</v>
      </c>
      <c r="E185" s="33">
        <f t="shared" si="2"/>
        <v>96.492146596858646</v>
      </c>
    </row>
    <row r="186" spans="1:7" ht="63" x14ac:dyDescent="0.25">
      <c r="A186" s="7" t="s">
        <v>244</v>
      </c>
      <c r="B186" s="6" t="s">
        <v>398</v>
      </c>
      <c r="C186" s="25">
        <f>C188</f>
        <v>6294.7</v>
      </c>
      <c r="D186" s="26">
        <f>D188</f>
        <v>6215.7</v>
      </c>
      <c r="E186" s="30">
        <f t="shared" si="2"/>
        <v>98.744975932133386</v>
      </c>
    </row>
    <row r="187" spans="1:7" ht="15.75" hidden="1" x14ac:dyDescent="0.25">
      <c r="A187" s="7"/>
      <c r="B187" s="6"/>
      <c r="C187" s="25"/>
      <c r="D187" s="33"/>
      <c r="E187" s="31" t="e">
        <f t="shared" si="2"/>
        <v>#DIV/0!</v>
      </c>
    </row>
    <row r="188" spans="1:7" ht="68.25" customHeight="1" x14ac:dyDescent="0.25">
      <c r="A188" s="7" t="s">
        <v>245</v>
      </c>
      <c r="B188" s="6" t="s">
        <v>398</v>
      </c>
      <c r="C188" s="25">
        <v>6294.7</v>
      </c>
      <c r="D188" s="33">
        <v>6215.7</v>
      </c>
      <c r="E188" s="30">
        <f t="shared" si="2"/>
        <v>98.744975932133386</v>
      </c>
    </row>
    <row r="189" spans="1:7" ht="99" customHeight="1" x14ac:dyDescent="0.25">
      <c r="A189" s="7" t="s">
        <v>246</v>
      </c>
      <c r="B189" s="6" t="s">
        <v>399</v>
      </c>
      <c r="C189" s="25">
        <f>C191</f>
        <v>890.8</v>
      </c>
      <c r="D189" s="26">
        <f>D191</f>
        <v>591.79999999999995</v>
      </c>
      <c r="E189" s="30">
        <f t="shared" si="2"/>
        <v>66.434665469241125</v>
      </c>
    </row>
    <row r="190" spans="1:7" ht="112.5" hidden="1" customHeight="1" x14ac:dyDescent="0.25">
      <c r="A190" s="7"/>
      <c r="B190" s="6"/>
      <c r="C190" s="25"/>
      <c r="D190" s="33"/>
      <c r="E190" s="30" t="e">
        <f t="shared" si="2"/>
        <v>#DIV/0!</v>
      </c>
    </row>
    <row r="191" spans="1:7" ht="99" customHeight="1" x14ac:dyDescent="0.25">
      <c r="A191" s="7" t="s">
        <v>247</v>
      </c>
      <c r="B191" s="6" t="s">
        <v>400</v>
      </c>
      <c r="C191" s="25">
        <v>890.8</v>
      </c>
      <c r="D191" s="33">
        <v>591.79999999999995</v>
      </c>
      <c r="E191" s="30">
        <f t="shared" si="2"/>
        <v>66.434665469241125</v>
      </c>
    </row>
    <row r="192" spans="1:7" ht="96" hidden="1" customHeight="1" x14ac:dyDescent="0.25">
      <c r="A192" s="13" t="s">
        <v>188</v>
      </c>
      <c r="B192" s="6" t="s">
        <v>152</v>
      </c>
      <c r="C192" s="29">
        <f>C193</f>
        <v>0</v>
      </c>
      <c r="D192" s="33"/>
      <c r="E192" s="30" t="e">
        <f t="shared" si="2"/>
        <v>#DIV/0!</v>
      </c>
    </row>
    <row r="193" spans="1:5" ht="81.75" hidden="1" customHeight="1" x14ac:dyDescent="0.25">
      <c r="A193" s="7"/>
      <c r="B193" s="6"/>
      <c r="C193" s="28"/>
      <c r="D193" s="33"/>
      <c r="E193" s="30" t="e">
        <f t="shared" si="2"/>
        <v>#DIV/0!</v>
      </c>
    </row>
    <row r="194" spans="1:5" ht="80.25" hidden="1" customHeight="1" x14ac:dyDescent="0.25">
      <c r="A194" s="7" t="s">
        <v>189</v>
      </c>
      <c r="B194" s="6" t="s">
        <v>90</v>
      </c>
      <c r="C194" s="28"/>
      <c r="D194" s="33"/>
      <c r="E194" s="30" t="e">
        <f t="shared" si="2"/>
        <v>#DIV/0!</v>
      </c>
    </row>
    <row r="195" spans="1:5" ht="126" hidden="1" x14ac:dyDescent="0.25">
      <c r="A195" s="7" t="s">
        <v>190</v>
      </c>
      <c r="B195" s="6" t="s">
        <v>153</v>
      </c>
      <c r="C195" s="28">
        <f>C196</f>
        <v>0</v>
      </c>
      <c r="D195" s="33"/>
      <c r="E195" s="30" t="e">
        <f t="shared" si="2"/>
        <v>#DIV/0!</v>
      </c>
    </row>
    <row r="196" spans="1:5" ht="126" hidden="1" x14ac:dyDescent="0.25">
      <c r="A196" s="7" t="s">
        <v>191</v>
      </c>
      <c r="B196" s="6" t="s">
        <v>153</v>
      </c>
      <c r="C196" s="28">
        <f>C197</f>
        <v>0</v>
      </c>
      <c r="D196" s="33"/>
      <c r="E196" s="30" t="e">
        <f t="shared" si="2"/>
        <v>#DIV/0!</v>
      </c>
    </row>
    <row r="197" spans="1:5" ht="114" hidden="1" customHeight="1" x14ac:dyDescent="0.25">
      <c r="A197" s="7" t="s">
        <v>192</v>
      </c>
      <c r="B197" s="6" t="s">
        <v>91</v>
      </c>
      <c r="C197" s="28"/>
      <c r="D197" s="33"/>
      <c r="E197" s="30" t="e">
        <f t="shared" si="2"/>
        <v>#DIV/0!</v>
      </c>
    </row>
    <row r="198" spans="1:5" ht="98.25" hidden="1" customHeight="1" x14ac:dyDescent="0.25">
      <c r="A198" s="7" t="s">
        <v>92</v>
      </c>
      <c r="B198" s="6" t="s">
        <v>154</v>
      </c>
      <c r="C198" s="24">
        <f>C199</f>
        <v>0</v>
      </c>
      <c r="D198" s="33"/>
      <c r="E198" s="30" t="e">
        <f t="shared" si="2"/>
        <v>#DIV/0!</v>
      </c>
    </row>
    <row r="199" spans="1:5" ht="84" hidden="1" customHeight="1" x14ac:dyDescent="0.25">
      <c r="A199" s="7" t="s">
        <v>155</v>
      </c>
      <c r="B199" s="6" t="s">
        <v>156</v>
      </c>
      <c r="C199" s="25">
        <f>C200</f>
        <v>0</v>
      </c>
      <c r="D199" s="33"/>
      <c r="E199" s="30" t="e">
        <f t="shared" si="2"/>
        <v>#DIV/0!</v>
      </c>
    </row>
    <row r="200" spans="1:5" ht="84" hidden="1" customHeight="1" x14ac:dyDescent="0.25">
      <c r="A200" s="7" t="s">
        <v>145</v>
      </c>
      <c r="B200" s="6" t="s">
        <v>93</v>
      </c>
      <c r="C200" s="25"/>
      <c r="D200" s="33"/>
      <c r="E200" s="30" t="e">
        <f t="shared" si="2"/>
        <v>#DIV/0!</v>
      </c>
    </row>
    <row r="201" spans="1:5" ht="126" hidden="1" x14ac:dyDescent="0.25">
      <c r="A201" s="7" t="s">
        <v>193</v>
      </c>
      <c r="B201" s="6" t="s">
        <v>157</v>
      </c>
      <c r="C201" s="25">
        <f>C202</f>
        <v>0</v>
      </c>
      <c r="D201" s="33"/>
      <c r="E201" s="30" t="e">
        <f t="shared" si="2"/>
        <v>#DIV/0!</v>
      </c>
    </row>
    <row r="202" spans="1:5" ht="113.25" hidden="1" customHeight="1" x14ac:dyDescent="0.25">
      <c r="A202" s="7" t="s">
        <v>194</v>
      </c>
      <c r="B202" s="6" t="s">
        <v>94</v>
      </c>
      <c r="C202" s="25">
        <f>C203</f>
        <v>0</v>
      </c>
      <c r="D202" s="33"/>
      <c r="E202" s="30" t="e">
        <f t="shared" si="2"/>
        <v>#DIV/0!</v>
      </c>
    </row>
    <row r="203" spans="1:5" ht="113.25" hidden="1" customHeight="1" x14ac:dyDescent="0.25">
      <c r="A203" s="7" t="s">
        <v>195</v>
      </c>
      <c r="B203" s="6" t="s">
        <v>94</v>
      </c>
      <c r="C203" s="25"/>
      <c r="D203" s="33"/>
      <c r="E203" s="30" t="e">
        <f t="shared" si="2"/>
        <v>#DIV/0!</v>
      </c>
    </row>
    <row r="204" spans="1:5" ht="95.25" hidden="1" customHeight="1" x14ac:dyDescent="0.25">
      <c r="A204" s="7" t="s">
        <v>196</v>
      </c>
      <c r="B204" s="6" t="s">
        <v>158</v>
      </c>
      <c r="C204" s="25">
        <f>C205</f>
        <v>0</v>
      </c>
      <c r="D204" s="33"/>
      <c r="E204" s="30" t="e">
        <f t="shared" si="2"/>
        <v>#DIV/0!</v>
      </c>
    </row>
    <row r="205" spans="1:5" ht="81" hidden="1" customHeight="1" x14ac:dyDescent="0.25">
      <c r="A205" s="7" t="s">
        <v>197</v>
      </c>
      <c r="B205" s="6" t="s">
        <v>159</v>
      </c>
      <c r="C205" s="25">
        <f>C206</f>
        <v>0</v>
      </c>
      <c r="D205" s="33"/>
      <c r="E205" s="30" t="e">
        <f t="shared" si="2"/>
        <v>#DIV/0!</v>
      </c>
    </row>
    <row r="206" spans="1:5" ht="81" hidden="1" customHeight="1" x14ac:dyDescent="0.25">
      <c r="A206" s="7" t="s">
        <v>198</v>
      </c>
      <c r="B206" s="6" t="s">
        <v>95</v>
      </c>
      <c r="C206" s="25"/>
      <c r="D206" s="33"/>
      <c r="E206" s="30" t="e">
        <f t="shared" si="2"/>
        <v>#DIV/0!</v>
      </c>
    </row>
    <row r="207" spans="1:5" ht="97.5" customHeight="1" x14ac:dyDescent="0.25">
      <c r="A207" s="7" t="s">
        <v>248</v>
      </c>
      <c r="B207" s="6" t="s">
        <v>160</v>
      </c>
      <c r="C207" s="26">
        <f>C209</f>
        <v>1152.2</v>
      </c>
      <c r="D207" s="26">
        <f>D209</f>
        <v>1152</v>
      </c>
      <c r="E207" s="30">
        <f t="shared" si="2"/>
        <v>99.982641902447483</v>
      </c>
    </row>
    <row r="208" spans="1:5" ht="97.5" hidden="1" customHeight="1" x14ac:dyDescent="0.25">
      <c r="A208" s="7"/>
      <c r="B208" s="6"/>
      <c r="C208" s="26"/>
      <c r="D208" s="33"/>
      <c r="E208" s="31" t="e">
        <f t="shared" si="2"/>
        <v>#DIV/0!</v>
      </c>
    </row>
    <row r="209" spans="1:5" ht="83.25" customHeight="1" x14ac:dyDescent="0.25">
      <c r="A209" s="7" t="s">
        <v>249</v>
      </c>
      <c r="B209" s="6" t="s">
        <v>161</v>
      </c>
      <c r="C209" s="25">
        <v>1152.2</v>
      </c>
      <c r="D209" s="33">
        <v>1152</v>
      </c>
      <c r="E209" s="30">
        <f t="shared" si="2"/>
        <v>99.982641902447483</v>
      </c>
    </row>
    <row r="210" spans="1:5" ht="51.75" hidden="1" customHeight="1" x14ac:dyDescent="0.25">
      <c r="A210" s="7" t="s">
        <v>250</v>
      </c>
      <c r="B210" s="6" t="s">
        <v>203</v>
      </c>
      <c r="C210" s="26">
        <f>C211</f>
        <v>0</v>
      </c>
      <c r="D210" s="26">
        <f>D211</f>
        <v>0</v>
      </c>
      <c r="E210" s="30" t="e">
        <f t="shared" si="2"/>
        <v>#DIV/0!</v>
      </c>
    </row>
    <row r="211" spans="1:5" ht="66.75" hidden="1" customHeight="1" x14ac:dyDescent="0.25">
      <c r="A211" s="7" t="s">
        <v>251</v>
      </c>
      <c r="B211" s="6" t="s">
        <v>204</v>
      </c>
      <c r="C211" s="25"/>
      <c r="D211" s="33"/>
      <c r="E211" s="30" t="e">
        <f t="shared" si="2"/>
        <v>#DIV/0!</v>
      </c>
    </row>
    <row r="212" spans="1:5" ht="79.5" customHeight="1" x14ac:dyDescent="0.25">
      <c r="A212" s="7" t="s">
        <v>277</v>
      </c>
      <c r="B212" s="6" t="s">
        <v>205</v>
      </c>
      <c r="C212" s="25">
        <f>C213</f>
        <v>39</v>
      </c>
      <c r="D212" s="26">
        <f>D213</f>
        <v>39</v>
      </c>
      <c r="E212" s="30">
        <f t="shared" si="2"/>
        <v>100</v>
      </c>
    </row>
    <row r="213" spans="1:5" ht="78.75" customHeight="1" x14ac:dyDescent="0.25">
      <c r="A213" s="7" t="s">
        <v>276</v>
      </c>
      <c r="B213" s="6" t="s">
        <v>206</v>
      </c>
      <c r="C213" s="26">
        <v>39</v>
      </c>
      <c r="D213" s="33">
        <v>39</v>
      </c>
      <c r="E213" s="30">
        <f t="shared" si="2"/>
        <v>100</v>
      </c>
    </row>
    <row r="214" spans="1:5" ht="38.25" hidden="1" customHeight="1" x14ac:dyDescent="0.25">
      <c r="A214" s="7" t="s">
        <v>278</v>
      </c>
      <c r="B214" s="6" t="s">
        <v>291</v>
      </c>
      <c r="C214" s="25">
        <f>C215</f>
        <v>0</v>
      </c>
      <c r="D214" s="26">
        <f>D215</f>
        <v>0</v>
      </c>
      <c r="E214" s="30" t="e">
        <f t="shared" si="2"/>
        <v>#DIV/0!</v>
      </c>
    </row>
    <row r="215" spans="1:5" ht="50.25" hidden="1" customHeight="1" x14ac:dyDescent="0.25">
      <c r="A215" s="7" t="s">
        <v>279</v>
      </c>
      <c r="B215" s="6" t="s">
        <v>290</v>
      </c>
      <c r="C215" s="25"/>
      <c r="D215" s="33"/>
      <c r="E215" s="30" t="e">
        <f t="shared" si="2"/>
        <v>#DIV/0!</v>
      </c>
    </row>
    <row r="216" spans="1:5" ht="67.5" hidden="1" customHeight="1" x14ac:dyDescent="0.25">
      <c r="A216" s="7" t="s">
        <v>207</v>
      </c>
      <c r="B216" s="6" t="s">
        <v>209</v>
      </c>
      <c r="C216" s="25">
        <f>C217</f>
        <v>0</v>
      </c>
      <c r="D216" s="26">
        <f>D217</f>
        <v>0</v>
      </c>
      <c r="E216" s="30" t="e">
        <f t="shared" si="2"/>
        <v>#DIV/0!</v>
      </c>
    </row>
    <row r="217" spans="1:5" ht="66.75" hidden="1" customHeight="1" x14ac:dyDescent="0.25">
      <c r="A217" s="7" t="s">
        <v>208</v>
      </c>
      <c r="B217" s="6" t="s">
        <v>210</v>
      </c>
      <c r="C217" s="26"/>
      <c r="D217" s="33"/>
      <c r="E217" s="33" t="e">
        <f t="shared" si="2"/>
        <v>#DIV/0!</v>
      </c>
    </row>
    <row r="218" spans="1:5" ht="21.75" customHeight="1" x14ac:dyDescent="0.25">
      <c r="A218" s="14" t="s">
        <v>252</v>
      </c>
      <c r="B218" s="1" t="s">
        <v>162</v>
      </c>
      <c r="C218" s="32">
        <f>C220+C221</f>
        <v>108715.2</v>
      </c>
      <c r="D218" s="32">
        <f>D220+D221</f>
        <v>108714.7</v>
      </c>
      <c r="E218" s="30">
        <f t="shared" si="2"/>
        <v>99.999540082711519</v>
      </c>
    </row>
    <row r="219" spans="1:5" ht="15.75" hidden="1" x14ac:dyDescent="0.25">
      <c r="A219" s="7"/>
      <c r="B219" s="6"/>
      <c r="C219" s="26"/>
      <c r="D219" s="33"/>
      <c r="E219" s="30" t="e">
        <f t="shared" si="2"/>
        <v>#DIV/0!</v>
      </c>
    </row>
    <row r="220" spans="1:5" ht="31.5" x14ac:dyDescent="0.25">
      <c r="A220" s="7" t="s">
        <v>253</v>
      </c>
      <c r="B220" s="6" t="s">
        <v>109</v>
      </c>
      <c r="C220" s="26">
        <v>106948.7</v>
      </c>
      <c r="D220" s="33">
        <v>106948.7</v>
      </c>
      <c r="E220" s="30">
        <f t="shared" si="2"/>
        <v>100</v>
      </c>
    </row>
    <row r="221" spans="1:5" ht="31.5" x14ac:dyDescent="0.25">
      <c r="A221" s="7" t="s">
        <v>254</v>
      </c>
      <c r="B221" s="6" t="s">
        <v>109</v>
      </c>
      <c r="C221" s="25">
        <v>1766.5</v>
      </c>
      <c r="D221" s="33">
        <v>1766</v>
      </c>
      <c r="E221" s="30">
        <f t="shared" si="2"/>
        <v>99.971695442966308</v>
      </c>
    </row>
    <row r="222" spans="1:5" ht="15.75" x14ac:dyDescent="0.25">
      <c r="A222" s="14" t="s">
        <v>255</v>
      </c>
      <c r="B222" s="15" t="s">
        <v>96</v>
      </c>
      <c r="C222" s="24">
        <f>C226+C232+C223+C228+C230</f>
        <v>61168.3</v>
      </c>
      <c r="D222" s="32">
        <f>D226+D232+D223+D228+D230</f>
        <v>61167.100000000006</v>
      </c>
      <c r="E222" s="31">
        <f t="shared" si="2"/>
        <v>99.998038199524913</v>
      </c>
    </row>
    <row r="223" spans="1:5" ht="27.75" hidden="1" customHeight="1" x14ac:dyDescent="0.25">
      <c r="A223" s="7" t="s">
        <v>256</v>
      </c>
      <c r="B223" s="3"/>
      <c r="C223" s="25">
        <f>C225</f>
        <v>0</v>
      </c>
      <c r="D223" s="26">
        <f>D225</f>
        <v>0</v>
      </c>
      <c r="E223" s="30" t="e">
        <f t="shared" si="2"/>
        <v>#DIV/0!</v>
      </c>
    </row>
    <row r="224" spans="1:5" ht="27.75" hidden="1" customHeight="1" x14ac:dyDescent="0.25">
      <c r="A224" s="7" t="s">
        <v>257</v>
      </c>
      <c r="B224" s="3"/>
      <c r="C224" s="25">
        <f>C225</f>
        <v>0</v>
      </c>
      <c r="D224" s="25">
        <f>D225</f>
        <v>0</v>
      </c>
      <c r="E224" s="30" t="e">
        <f t="shared" si="2"/>
        <v>#DIV/0!</v>
      </c>
    </row>
    <row r="225" spans="1:5" ht="29.25" hidden="1" customHeight="1" x14ac:dyDescent="0.25">
      <c r="A225" s="7" t="s">
        <v>258</v>
      </c>
      <c r="B225" s="3"/>
      <c r="C225" s="25"/>
      <c r="D225" s="33"/>
      <c r="E225" s="30" t="e">
        <f t="shared" si="2"/>
        <v>#DIV/0!</v>
      </c>
    </row>
    <row r="226" spans="1:5" ht="78.75" x14ac:dyDescent="0.25">
      <c r="A226" s="7" t="s">
        <v>297</v>
      </c>
      <c r="B226" s="41" t="s">
        <v>301</v>
      </c>
      <c r="C226" s="25">
        <f>C227</f>
        <v>5771.4</v>
      </c>
      <c r="D226" s="33">
        <f>D227</f>
        <v>5771.4</v>
      </c>
      <c r="E226" s="30">
        <f t="shared" si="2"/>
        <v>100</v>
      </c>
    </row>
    <row r="227" spans="1:5" ht="96.75" customHeight="1" x14ac:dyDescent="0.25">
      <c r="A227" s="7" t="s">
        <v>296</v>
      </c>
      <c r="B227" s="41" t="s">
        <v>300</v>
      </c>
      <c r="C227" s="26">
        <v>5771.4</v>
      </c>
      <c r="D227" s="33">
        <v>5771.4</v>
      </c>
      <c r="E227" s="30">
        <f t="shared" si="2"/>
        <v>100</v>
      </c>
    </row>
    <row r="228" spans="1:5" ht="29.25" hidden="1" customHeight="1" x14ac:dyDescent="0.25">
      <c r="A228" s="7" t="s">
        <v>181</v>
      </c>
      <c r="B228" s="10"/>
      <c r="C228" s="24">
        <f>C229</f>
        <v>0</v>
      </c>
      <c r="D228" s="33"/>
      <c r="E228" s="31" t="e">
        <f t="shared" si="2"/>
        <v>#DIV/0!</v>
      </c>
    </row>
    <row r="229" spans="1:5" ht="29.25" hidden="1" customHeight="1" x14ac:dyDescent="0.25">
      <c r="A229" s="7" t="s">
        <v>182</v>
      </c>
      <c r="B229" s="10"/>
      <c r="C229" s="25"/>
      <c r="D229" s="33"/>
      <c r="E229" s="31" t="e">
        <f t="shared" si="2"/>
        <v>#DIV/0!</v>
      </c>
    </row>
    <row r="230" spans="1:5" ht="27.75" hidden="1" customHeight="1" x14ac:dyDescent="0.25">
      <c r="A230" s="7" t="s">
        <v>259</v>
      </c>
      <c r="B230" s="3"/>
      <c r="C230" s="25">
        <f>C231</f>
        <v>0</v>
      </c>
      <c r="D230" s="33">
        <f>D231</f>
        <v>0</v>
      </c>
      <c r="E230" s="30" t="e">
        <f t="shared" si="2"/>
        <v>#DIV/0!</v>
      </c>
    </row>
    <row r="231" spans="1:5" ht="15.75" hidden="1" x14ac:dyDescent="0.25">
      <c r="A231" s="7" t="s">
        <v>260</v>
      </c>
      <c r="B231" s="3"/>
      <c r="C231" s="25">
        <v>0</v>
      </c>
      <c r="D231" s="33">
        <v>0</v>
      </c>
      <c r="E231" s="30" t="e">
        <f t="shared" si="2"/>
        <v>#DIV/0!</v>
      </c>
    </row>
    <row r="232" spans="1:5" ht="32.25" customHeight="1" x14ac:dyDescent="0.25">
      <c r="A232" s="7" t="s">
        <v>261</v>
      </c>
      <c r="B232" s="6" t="s">
        <v>97</v>
      </c>
      <c r="C232" s="25">
        <f>C235+C236+C234</f>
        <v>55396.9</v>
      </c>
      <c r="D232" s="26">
        <f>D235+D236+D234</f>
        <v>55395.700000000004</v>
      </c>
      <c r="E232" s="30">
        <f t="shared" si="2"/>
        <v>99.997833813805471</v>
      </c>
    </row>
    <row r="233" spans="1:5" ht="15.75" hidden="1" x14ac:dyDescent="0.25">
      <c r="A233" s="7"/>
      <c r="B233" s="6"/>
      <c r="C233" s="25"/>
      <c r="D233" s="33"/>
      <c r="E233" s="31" t="e">
        <f t="shared" si="2"/>
        <v>#DIV/0!</v>
      </c>
    </row>
    <row r="234" spans="1:5" ht="47.25" x14ac:dyDescent="0.25">
      <c r="A234" s="7" t="s">
        <v>319</v>
      </c>
      <c r="B234" s="6" t="s">
        <v>98</v>
      </c>
      <c r="C234" s="25">
        <v>670.9</v>
      </c>
      <c r="D234" s="33">
        <v>670.3</v>
      </c>
      <c r="E234" s="31">
        <f t="shared" si="2"/>
        <v>99.910567893873903</v>
      </c>
    </row>
    <row r="235" spans="1:5" ht="36" customHeight="1" x14ac:dyDescent="0.25">
      <c r="A235" s="7" t="s">
        <v>262</v>
      </c>
      <c r="B235" s="6" t="s">
        <v>98</v>
      </c>
      <c r="C235" s="25">
        <v>740.8</v>
      </c>
      <c r="D235" s="33">
        <v>740.8</v>
      </c>
      <c r="E235" s="30">
        <f t="shared" si="2"/>
        <v>100</v>
      </c>
    </row>
    <row r="236" spans="1:5" ht="45" customHeight="1" x14ac:dyDescent="0.25">
      <c r="A236" s="7" t="s">
        <v>264</v>
      </c>
      <c r="B236" s="6" t="s">
        <v>98</v>
      </c>
      <c r="C236" s="25">
        <v>53985.2</v>
      </c>
      <c r="D236" s="33">
        <v>53984.6</v>
      </c>
      <c r="E236" s="31">
        <f t="shared" si="2"/>
        <v>99.99888858427866</v>
      </c>
    </row>
    <row r="237" spans="1:5" ht="31.5" x14ac:dyDescent="0.25">
      <c r="A237" s="14" t="s">
        <v>221</v>
      </c>
      <c r="B237" s="1" t="s">
        <v>199</v>
      </c>
      <c r="C237" s="24">
        <f>C238</f>
        <v>0</v>
      </c>
      <c r="D237" s="32">
        <f>D238</f>
        <v>0</v>
      </c>
      <c r="E237" s="31" t="e">
        <f t="shared" si="2"/>
        <v>#DIV/0!</v>
      </c>
    </row>
    <row r="238" spans="1:5" ht="35.25" hidden="1" customHeight="1" x14ac:dyDescent="0.25">
      <c r="A238" s="7" t="s">
        <v>220</v>
      </c>
      <c r="B238" s="6" t="s">
        <v>99</v>
      </c>
      <c r="C238" s="25">
        <f>C239+C240+C241</f>
        <v>0</v>
      </c>
      <c r="D238" s="26">
        <f>D239+D240+D241</f>
        <v>0</v>
      </c>
      <c r="E238" s="30" t="e">
        <f t="shared" si="2"/>
        <v>#DIV/0!</v>
      </c>
    </row>
    <row r="239" spans="1:5" ht="94.5" hidden="1" x14ac:dyDescent="0.25">
      <c r="A239" s="12" t="s">
        <v>219</v>
      </c>
      <c r="B239" s="12" t="s">
        <v>102</v>
      </c>
      <c r="C239" s="25"/>
      <c r="D239" s="33"/>
      <c r="E239" s="30" t="e">
        <f t="shared" si="2"/>
        <v>#DIV/0!</v>
      </c>
    </row>
    <row r="240" spans="1:5" ht="30.75" hidden="1" customHeight="1" x14ac:dyDescent="0.25">
      <c r="A240" s="7" t="s">
        <v>222</v>
      </c>
      <c r="B240" s="7" t="s">
        <v>99</v>
      </c>
      <c r="C240" s="25"/>
      <c r="D240" s="33"/>
      <c r="E240" s="30" t="e">
        <f t="shared" si="2"/>
        <v>#DIV/0!</v>
      </c>
    </row>
    <row r="241" spans="1:5" ht="35.25" hidden="1" customHeight="1" x14ac:dyDescent="0.25">
      <c r="A241" s="7" t="s">
        <v>263</v>
      </c>
      <c r="B241" s="7" t="s">
        <v>99</v>
      </c>
      <c r="C241" s="25"/>
      <c r="D241" s="33"/>
      <c r="E241" s="30" t="e">
        <f t="shared" si="2"/>
        <v>#DIV/0!</v>
      </c>
    </row>
    <row r="242" spans="1:5" ht="77.25" hidden="1" customHeight="1" x14ac:dyDescent="0.25">
      <c r="A242" s="14" t="s">
        <v>224</v>
      </c>
      <c r="B242" s="1" t="s">
        <v>218</v>
      </c>
      <c r="C242" s="24">
        <f>C243</f>
        <v>0</v>
      </c>
      <c r="D242" s="39">
        <f>D243</f>
        <v>0</v>
      </c>
      <c r="E242" s="31" t="e">
        <f t="shared" si="2"/>
        <v>#DIV/0!</v>
      </c>
    </row>
    <row r="243" spans="1:5" ht="48" hidden="1" x14ac:dyDescent="0.25">
      <c r="A243" s="7" t="s">
        <v>223</v>
      </c>
      <c r="B243" s="34" t="s">
        <v>218</v>
      </c>
      <c r="C243" s="25">
        <v>0</v>
      </c>
      <c r="D243" s="33">
        <v>0</v>
      </c>
      <c r="E243" s="30" t="e">
        <f t="shared" ref="E243:E248" si="3">D243/C243*100</f>
        <v>#DIV/0!</v>
      </c>
    </row>
    <row r="244" spans="1:5" ht="31.5" hidden="1" x14ac:dyDescent="0.25">
      <c r="A244" s="14" t="s">
        <v>228</v>
      </c>
      <c r="B244" s="1" t="s">
        <v>217</v>
      </c>
      <c r="C244" s="24">
        <f>C245+C246+C247+C248</f>
        <v>0</v>
      </c>
      <c r="D244" s="32">
        <f>D245+D246+D247+D248</f>
        <v>0</v>
      </c>
      <c r="E244" s="31" t="e">
        <f t="shared" si="3"/>
        <v>#DIV/0!</v>
      </c>
    </row>
    <row r="245" spans="1:5" ht="24" hidden="1" x14ac:dyDescent="0.25">
      <c r="A245" s="7" t="s">
        <v>229</v>
      </c>
      <c r="B245" s="34" t="s">
        <v>217</v>
      </c>
      <c r="C245" s="25"/>
      <c r="D245" s="33"/>
      <c r="E245" s="30" t="e">
        <f t="shared" si="3"/>
        <v>#DIV/0!</v>
      </c>
    </row>
    <row r="246" spans="1:5" ht="24" hidden="1" x14ac:dyDescent="0.25">
      <c r="A246" s="7" t="s">
        <v>227</v>
      </c>
      <c r="B246" s="34" t="s">
        <v>217</v>
      </c>
      <c r="C246" s="25"/>
      <c r="D246" s="33"/>
      <c r="E246" s="30" t="e">
        <f t="shared" si="3"/>
        <v>#DIV/0!</v>
      </c>
    </row>
    <row r="247" spans="1:5" ht="24" hidden="1" x14ac:dyDescent="0.25">
      <c r="A247" s="7" t="s">
        <v>225</v>
      </c>
      <c r="B247" s="34" t="s">
        <v>217</v>
      </c>
      <c r="C247" s="25">
        <v>0</v>
      </c>
      <c r="D247" s="33">
        <v>0</v>
      </c>
      <c r="E247" s="30" t="e">
        <f t="shared" si="3"/>
        <v>#DIV/0!</v>
      </c>
    </row>
    <row r="248" spans="1:5" ht="24" hidden="1" x14ac:dyDescent="0.25">
      <c r="A248" s="7" t="s">
        <v>226</v>
      </c>
      <c r="B248" s="34" t="s">
        <v>217</v>
      </c>
      <c r="C248" s="25">
        <v>0</v>
      </c>
      <c r="D248" s="33">
        <v>0</v>
      </c>
      <c r="E248" s="30" t="e">
        <f t="shared" si="3"/>
        <v>#DIV/0!</v>
      </c>
    </row>
    <row r="249" spans="1:5" ht="15.75" x14ac:dyDescent="0.25">
      <c r="A249" s="7"/>
      <c r="B249" s="22" t="s">
        <v>100</v>
      </c>
      <c r="C249" s="27">
        <f>C124+C16</f>
        <v>524725.39999999991</v>
      </c>
      <c r="D249" s="32">
        <f>D124+D16</f>
        <v>525065</v>
      </c>
      <c r="E249" s="31">
        <f t="shared" ref="E249" si="4">D249/C249*100</f>
        <v>100.06471956570049</v>
      </c>
    </row>
    <row r="251" spans="1:5" x14ac:dyDescent="0.25">
      <c r="D251" s="44"/>
    </row>
  </sheetData>
  <mergeCells count="2">
    <mergeCell ref="A13:E13"/>
    <mergeCell ref="A9:E12"/>
  </mergeCells>
  <pageMargins left="0.39370078740157483" right="0.19685039370078741" top="0.19685039370078741" bottom="0.19685039370078741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 мес 2022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User_06</dc:creator>
  <cp:lastModifiedBy>Budget03</cp:lastModifiedBy>
  <cp:lastPrinted>2023-03-23T10:06:06Z</cp:lastPrinted>
  <dcterms:created xsi:type="dcterms:W3CDTF">2013-07-01T11:28:50Z</dcterms:created>
  <dcterms:modified xsi:type="dcterms:W3CDTF">2023-03-23T10:07:25Z</dcterms:modified>
</cp:coreProperties>
</file>