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Чеботарь\ЭЛЕКТРОННЫЕ ОТЧЕТЫ\электронные отчеты 2024\NORM\"/>
    </mc:Choice>
  </mc:AlternateContent>
  <xr:revisionPtr revIDLastSave="0" documentId="13_ncr:1_{77877134-1C5D-49A0-BFE2-4C9F5492D7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7" i="1" l="1"/>
  <c r="D13" i="1"/>
  <c r="J21" i="1" l="1"/>
  <c r="J12" i="1"/>
  <c r="Q12" i="1" l="1"/>
  <c r="N12" i="1"/>
  <c r="H13" i="1" l="1"/>
  <c r="M12" i="1" l="1"/>
  <c r="C13" i="1" l="1"/>
  <c r="M20" i="1" l="1"/>
  <c r="N16" i="1" l="1"/>
  <c r="M16" i="1" l="1"/>
  <c r="P13" i="1" l="1"/>
  <c r="M19" i="1" l="1"/>
  <c r="J19" i="1"/>
  <c r="O13" i="1" l="1"/>
  <c r="E13" i="1" l="1"/>
  <c r="K13" i="1" l="1"/>
  <c r="M13" i="1" s="1"/>
  <c r="I13" i="1" l="1"/>
  <c r="F13" i="1"/>
  <c r="B13" i="1"/>
  <c r="G13" i="1" l="1"/>
  <c r="Q22" i="1"/>
  <c r="Q21" i="1"/>
  <c r="Q20" i="1"/>
  <c r="Q19" i="1"/>
  <c r="Q18" i="1"/>
  <c r="Q17" i="1"/>
  <c r="Q16" i="1"/>
  <c r="Q15" i="1"/>
  <c r="Q14" i="1"/>
  <c r="N22" i="1"/>
  <c r="N21" i="1"/>
  <c r="N20" i="1"/>
  <c r="N19" i="1"/>
  <c r="N18" i="1"/>
  <c r="N17" i="1"/>
  <c r="N15" i="1"/>
  <c r="N14" i="1"/>
  <c r="M22" i="1"/>
  <c r="M18" i="1"/>
  <c r="M15" i="1"/>
  <c r="M14" i="1"/>
  <c r="J15" i="1"/>
  <c r="J22" i="1"/>
  <c r="J20" i="1"/>
  <c r="J18" i="1"/>
  <c r="J16" i="1"/>
  <c r="J14" i="1"/>
  <c r="J13" i="1" l="1"/>
  <c r="N13" i="1"/>
  <c r="Q13" i="1"/>
</calcChain>
</file>

<file path=xl/sharedStrings.xml><?xml version="1.0" encoding="utf-8"?>
<sst xmlns="http://schemas.openxmlformats.org/spreadsheetml/2006/main" count="40" uniqueCount="38">
  <si>
    <t>Сведения</t>
  </si>
  <si>
    <t>о соблюдении установленных Правительством Кировской области</t>
  </si>
  <si>
    <t>нормативов на содержание органов местного самоуправления, в том числе</t>
  </si>
  <si>
    <t>норматива формирования расходов на оплату труда депутатов, выборных</t>
  </si>
  <si>
    <t>должностных лиц и муниципальных служащих органов местного самоуправления</t>
  </si>
  <si>
    <t xml:space="preserve">и норматива предельной штатной численности </t>
  </si>
  <si>
    <t>по муниципальному образованию Куменский муниципальный район</t>
  </si>
  <si>
    <t>Доведенная предельная штатная численность по выборным должностным лицам и муниципальным служащим</t>
  </si>
  <si>
    <t>Количество единиц по штатному расписанию по выборным должностным лицам и муниципальным служащим</t>
  </si>
  <si>
    <t>Фактически замещено штатных единиц</t>
  </si>
  <si>
    <t>Доведенная предельная штатная численность работников, занимающихся техническим обеспечением и обслуживанием деятельности ОМС</t>
  </si>
  <si>
    <t>Количество единиц по штатному расписанию работников, занимающихся техническим обеспечением и обслуживанием деятельности ОМС</t>
  </si>
  <si>
    <t>Объем расходов на содержание ОМС в местном бюджете (уточненый план) тыс. рублей</t>
  </si>
  <si>
    <t>Отклонение от норматива (+;-)</t>
  </si>
  <si>
    <t>в том числе оплата труда (ст. 211) тыс. рублей</t>
  </si>
  <si>
    <t xml:space="preserve">% исполнения от утвержденного норматива </t>
  </si>
  <si>
    <t>% исполнения от выделенных ассигнований</t>
  </si>
  <si>
    <t>Фонд оплаты труда тыс. рублей</t>
  </si>
  <si>
    <t>% исполнения</t>
  </si>
  <si>
    <t>1. Муниципальный район</t>
  </si>
  <si>
    <t>2. Поселения-всего, в том числе</t>
  </si>
  <si>
    <t>* Предельная штатная численность отражена без работников, осуществляющих государственные полномочия и работников, осуществляющих первичный воинский учет</t>
  </si>
  <si>
    <t>2.1 Березниковское сельское поселение</t>
  </si>
  <si>
    <t>2.2 Большеперелазское сельское поселение</t>
  </si>
  <si>
    <t>2.3 Верхобыстрицкое сельское поселение</t>
  </si>
  <si>
    <t>2.4 Вичевское сельское поселение</t>
  </si>
  <si>
    <t>2.5 Вожгальское сельское поселение</t>
  </si>
  <si>
    <t>2.6 Куменское городское поселение</t>
  </si>
  <si>
    <t>2.7 Куменское сельское поселение</t>
  </si>
  <si>
    <t>2.8 Нижнеивкинское городское поселение</t>
  </si>
  <si>
    <t>2.9 Речное сельское поселение</t>
  </si>
  <si>
    <t>-</t>
  </si>
  <si>
    <t>Норматив формирования расходов на содержание ОМС, утвержденный постановлением Правительства Кировской области от 27.12.2023 г. № 764-П , тыс. рублей</t>
  </si>
  <si>
    <t>по состоянию на 01 октября 2024 года</t>
  </si>
  <si>
    <t>Исполнено расходов на 01.10.2024 тыс. рублей</t>
  </si>
  <si>
    <t>Фактические расходы по ФОТ на 01.10.2024</t>
  </si>
  <si>
    <t>И.о. заместителя главы администрации района,</t>
  </si>
  <si>
    <t>начальника финансового управления                                                                 Р.С. Чеботарь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</si>
</sst>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3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0" fontId="5" fillId="0" borderId="0" xfId="0" applyFont="1"/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distributed"/>
    </xf>
    <xf numFmtId="0" fontId="7" fillId="3" borderId="3" xfId="1" applyFont="1" applyFill="1" applyAlignment="1">
      <alignment horizontal="center"/>
    </xf>
    <xf numFmtId="165" fontId="4" fillId="3" borderId="1" xfId="0" applyNumberFormat="1" applyFont="1" applyFill="1" applyBorder="1" applyAlignment="1">
      <alignment horizontal="center" wrapText="1"/>
    </xf>
    <xf numFmtId="165" fontId="4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3" borderId="3" xfId="1" applyFont="1" applyFill="1" applyAlignment="1">
      <alignment horizontal="center"/>
    </xf>
    <xf numFmtId="0" fontId="9" fillId="0" borderId="0" xfId="0" applyFont="1"/>
    <xf numFmtId="165" fontId="8" fillId="3" borderId="3" xfId="1" applyNumberFormat="1" applyFont="1" applyFill="1" applyAlignment="1">
      <alignment horizontal="center"/>
    </xf>
    <xf numFmtId="165" fontId="7" fillId="3" borderId="3" xfId="1" applyNumberFormat="1" applyFont="1" applyFill="1" applyAlignment="1">
      <alignment horizontal="center"/>
    </xf>
    <xf numFmtId="165" fontId="4" fillId="3" borderId="3" xfId="1" applyNumberFormat="1" applyFont="1" applyFill="1" applyAlignment="1">
      <alignment horizontal="center"/>
    </xf>
    <xf numFmtId="0" fontId="3" fillId="3" borderId="1" xfId="0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left" wrapText="1"/>
    </xf>
    <xf numFmtId="164" fontId="4" fillId="3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left" vertical="distributed"/>
    </xf>
    <xf numFmtId="0" fontId="5" fillId="0" borderId="0" xfId="0" applyFont="1" applyAlignment="1">
      <alignment horizontal="left" vertical="distributed"/>
    </xf>
  </cellXfs>
  <cellStyles count="2">
    <cellStyle name="xl33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topLeftCell="A19" zoomScale="110" zoomScaleNormal="110" workbookViewId="0">
      <selection activeCell="H36" sqref="H36"/>
    </sheetView>
  </sheetViews>
  <sheetFormatPr defaultRowHeight="15" x14ac:dyDescent="0.25"/>
  <cols>
    <col min="1" max="1" width="36" customWidth="1"/>
    <col min="2" max="2" width="13.85546875" customWidth="1"/>
    <col min="3" max="3" width="14" customWidth="1"/>
    <col min="4" max="4" width="9.5703125" customWidth="1"/>
    <col min="5" max="5" width="12.85546875" customWidth="1"/>
    <col min="6" max="6" width="12.42578125" customWidth="1"/>
    <col min="7" max="7" width="10" customWidth="1"/>
    <col min="8" max="8" width="13.85546875" customWidth="1"/>
    <col min="9" max="9" width="10.7109375" customWidth="1"/>
    <col min="10" max="10" width="9.85546875" customWidth="1"/>
    <col min="11" max="11" width="10" customWidth="1"/>
    <col min="12" max="12" width="0.5703125" hidden="1" customWidth="1"/>
    <col min="13" max="13" width="12" customWidth="1"/>
    <col min="14" max="14" width="10.85546875" customWidth="1"/>
    <col min="16" max="16" width="10" customWidth="1"/>
    <col min="17" max="17" width="9.42578125" customWidth="1"/>
  </cols>
  <sheetData>
    <row r="1" spans="1:17" ht="19.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5.75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15.75" x14ac:dyDescent="0.2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t="15.75" x14ac:dyDescent="0.25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7" ht="15.75" x14ac:dyDescent="0.25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ht="15.75" x14ac:dyDescent="0.25">
      <c r="A6" s="30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7" ht="15.75" x14ac:dyDescent="0.25">
      <c r="A7" s="30" t="s">
        <v>33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17" ht="15.75" x14ac:dyDescent="0.25">
      <c r="A8" s="30" t="s">
        <v>6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 ht="11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8.25" customHeight="1" x14ac:dyDescent="0.25">
      <c r="A10" s="2"/>
      <c r="B10" s="3" t="s">
        <v>7</v>
      </c>
      <c r="C10" s="3" t="s">
        <v>8</v>
      </c>
      <c r="D10" s="4" t="s">
        <v>9</v>
      </c>
      <c r="E10" s="3" t="s">
        <v>10</v>
      </c>
      <c r="F10" s="3" t="s">
        <v>11</v>
      </c>
      <c r="G10" s="3" t="s">
        <v>9</v>
      </c>
      <c r="H10" s="9" t="s">
        <v>32</v>
      </c>
      <c r="I10" s="3" t="s">
        <v>12</v>
      </c>
      <c r="J10" s="3" t="s">
        <v>13</v>
      </c>
      <c r="K10" s="9" t="s">
        <v>34</v>
      </c>
      <c r="L10" s="5" t="s">
        <v>14</v>
      </c>
      <c r="M10" s="3" t="s">
        <v>15</v>
      </c>
      <c r="N10" s="3" t="s">
        <v>16</v>
      </c>
      <c r="O10" s="3" t="s">
        <v>17</v>
      </c>
      <c r="P10" s="3" t="s">
        <v>35</v>
      </c>
      <c r="Q10" s="3" t="s">
        <v>18</v>
      </c>
    </row>
    <row r="11" spans="1:17" x14ac:dyDescent="0.25">
      <c r="A11" s="6">
        <v>1</v>
      </c>
      <c r="B11" s="10">
        <v>2</v>
      </c>
      <c r="C11" s="10">
        <v>3</v>
      </c>
      <c r="D11" s="6">
        <v>4</v>
      </c>
      <c r="E11" s="10">
        <v>5</v>
      </c>
      <c r="F11" s="10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10</v>
      </c>
      <c r="M11" s="6">
        <v>12</v>
      </c>
      <c r="N11" s="6">
        <v>13</v>
      </c>
      <c r="O11" s="6">
        <v>14</v>
      </c>
      <c r="P11" s="6">
        <v>15</v>
      </c>
      <c r="Q11" s="14">
        <v>16</v>
      </c>
    </row>
    <row r="12" spans="1:17" ht="12.75" customHeight="1" x14ac:dyDescent="0.25">
      <c r="A12" s="20" t="s">
        <v>19</v>
      </c>
      <c r="B12" s="21">
        <v>50.5</v>
      </c>
      <c r="C12" s="21">
        <v>52</v>
      </c>
      <c r="D12" s="22">
        <v>44.75</v>
      </c>
      <c r="E12" s="21">
        <v>12.5</v>
      </c>
      <c r="F12" s="21">
        <v>3.5</v>
      </c>
      <c r="G12" s="21">
        <v>1</v>
      </c>
      <c r="H12" s="23">
        <v>40369</v>
      </c>
      <c r="I12" s="17">
        <v>37935.4</v>
      </c>
      <c r="J12" s="24">
        <f>I12-H12</f>
        <v>-2433.5999999999985</v>
      </c>
      <c r="K12" s="24">
        <v>25710.6</v>
      </c>
      <c r="L12" s="24"/>
      <c r="M12" s="24">
        <f>K12/H12*100</f>
        <v>63.688969258589509</v>
      </c>
      <c r="N12" s="24">
        <f>K12/I12*100</f>
        <v>67.774690658329689</v>
      </c>
      <c r="O12" s="24">
        <v>28126.9</v>
      </c>
      <c r="P12" s="24">
        <v>20465.7</v>
      </c>
      <c r="Q12" s="24">
        <f>P12/O12*100</f>
        <v>72.762017854793797</v>
      </c>
    </row>
    <row r="13" spans="1:17" ht="17.25" customHeight="1" x14ac:dyDescent="0.25">
      <c r="A13" s="20" t="s">
        <v>20</v>
      </c>
      <c r="B13" s="21">
        <f>B14+B15+B16+B18+B17+B19+B20+B21+B22</f>
        <v>38</v>
      </c>
      <c r="C13" s="21">
        <f>C14+C15+C16+C17+C18+C19+C20+C21+C22</f>
        <v>38</v>
      </c>
      <c r="D13" s="21">
        <f>D14+D15+D16+D17+D18+D19+D20+D21+D22</f>
        <v>35.5</v>
      </c>
      <c r="E13" s="21">
        <f>E14+E15+E16+E17+E18+E19+E20+E21+E22</f>
        <v>7.5</v>
      </c>
      <c r="F13" s="21">
        <f>F14+F15+F16+F17+F18+F19+F20+F21+F22</f>
        <v>7.5</v>
      </c>
      <c r="G13" s="29">
        <f>G14+G15+G16+G17+G18+G19+G20+G21+G22</f>
        <v>5.95</v>
      </c>
      <c r="H13" s="24">
        <f>H14+H15+H16+H17+H18+H19+H20+H22</f>
        <v>24408</v>
      </c>
      <c r="I13" s="24">
        <f>SUM(I14:I22)</f>
        <v>29526</v>
      </c>
      <c r="J13" s="24">
        <f>J14+J15+J16+J17+J18+J19+J20+J21+J22</f>
        <v>5118</v>
      </c>
      <c r="K13" s="24">
        <f>SUM(K14:K22)</f>
        <v>21184</v>
      </c>
      <c r="L13" s="24"/>
      <c r="M13" s="24">
        <f>K13/H13*100</f>
        <v>86.791215994755817</v>
      </c>
      <c r="N13" s="24">
        <f>K13/I13*100</f>
        <v>71.746934904829644</v>
      </c>
      <c r="O13" s="24">
        <f>SUM(O14:O22)</f>
        <v>19539.3</v>
      </c>
      <c r="P13" s="24">
        <f>P14+P15+P16+P17+P18+P19+P20+P21+P22</f>
        <v>14656.600000000002</v>
      </c>
      <c r="Q13" s="24">
        <f t="shared" ref="Q13:Q22" si="0">P13/O13*100</f>
        <v>75.010875517546708</v>
      </c>
    </row>
    <row r="14" spans="1:17" x14ac:dyDescent="0.25">
      <c r="A14" s="25" t="s">
        <v>22</v>
      </c>
      <c r="B14" s="26">
        <v>3</v>
      </c>
      <c r="C14" s="26">
        <v>3</v>
      </c>
      <c r="D14" s="13">
        <v>3</v>
      </c>
      <c r="E14" s="26">
        <v>0.5</v>
      </c>
      <c r="F14" s="26">
        <v>0.5</v>
      </c>
      <c r="G14" s="26">
        <v>0.5</v>
      </c>
      <c r="H14" s="12">
        <v>2106</v>
      </c>
      <c r="I14" s="18">
        <v>1786</v>
      </c>
      <c r="J14" s="13">
        <f t="shared" ref="J14:J22" si="1">I14-H14</f>
        <v>-320</v>
      </c>
      <c r="K14" s="18">
        <v>1399</v>
      </c>
      <c r="L14" s="13"/>
      <c r="M14" s="13">
        <f t="shared" ref="M14:M22" si="2">K14/H14*100</f>
        <v>66.429249762583098</v>
      </c>
      <c r="N14" s="13">
        <f t="shared" ref="N14:N22" si="3">K14/I14*100</f>
        <v>78.331466965285557</v>
      </c>
      <c r="O14" s="13">
        <v>1350.3</v>
      </c>
      <c r="P14" s="11">
        <v>1051.2</v>
      </c>
      <c r="Q14" s="13">
        <f t="shared" si="0"/>
        <v>77.849366807376143</v>
      </c>
    </row>
    <row r="15" spans="1:17" ht="26.25" customHeight="1" x14ac:dyDescent="0.25">
      <c r="A15" s="25" t="s">
        <v>23</v>
      </c>
      <c r="B15" s="26">
        <v>3.5</v>
      </c>
      <c r="C15" s="26">
        <v>3.5</v>
      </c>
      <c r="D15" s="13">
        <v>3.5</v>
      </c>
      <c r="E15" s="26">
        <v>1</v>
      </c>
      <c r="F15" s="26">
        <v>1</v>
      </c>
      <c r="G15" s="26">
        <v>1</v>
      </c>
      <c r="H15" s="12">
        <v>2937</v>
      </c>
      <c r="I15" s="18">
        <v>2634.5</v>
      </c>
      <c r="J15" s="13">
        <f t="shared" si="1"/>
        <v>-302.5</v>
      </c>
      <c r="K15" s="18">
        <v>1893.8</v>
      </c>
      <c r="L15" s="13"/>
      <c r="M15" s="13">
        <f t="shared" si="2"/>
        <v>64.480762683009871</v>
      </c>
      <c r="N15" s="13">
        <f t="shared" si="3"/>
        <v>71.884608085025619</v>
      </c>
      <c r="O15" s="13">
        <v>1729.2</v>
      </c>
      <c r="P15" s="11">
        <v>1345.6</v>
      </c>
      <c r="Q15" s="13">
        <f t="shared" si="0"/>
        <v>77.816331251445746</v>
      </c>
    </row>
    <row r="16" spans="1:17" x14ac:dyDescent="0.25">
      <c r="A16" s="25" t="s">
        <v>24</v>
      </c>
      <c r="B16" s="26">
        <v>3</v>
      </c>
      <c r="C16" s="26">
        <v>3</v>
      </c>
      <c r="D16" s="13">
        <v>3</v>
      </c>
      <c r="E16" s="26">
        <v>0.5</v>
      </c>
      <c r="F16" s="26">
        <v>0.5</v>
      </c>
      <c r="G16" s="26">
        <v>0.5</v>
      </c>
      <c r="H16" s="12">
        <v>3025</v>
      </c>
      <c r="I16" s="18">
        <v>2524.9</v>
      </c>
      <c r="J16" s="13">
        <f t="shared" si="1"/>
        <v>-500.09999999999991</v>
      </c>
      <c r="K16" s="18">
        <v>2098.1</v>
      </c>
      <c r="L16" s="13"/>
      <c r="M16" s="13">
        <f>K16/H16*100</f>
        <v>69.358677685950411</v>
      </c>
      <c r="N16" s="13">
        <f>K16/I16*100</f>
        <v>83.096360251891156</v>
      </c>
      <c r="O16" s="13">
        <v>1446</v>
      </c>
      <c r="P16" s="11">
        <v>1084.3</v>
      </c>
      <c r="Q16" s="13">
        <f t="shared" si="0"/>
        <v>74.986168741355471</v>
      </c>
    </row>
    <row r="17" spans="1:17" x14ac:dyDescent="0.25">
      <c r="A17" s="25" t="s">
        <v>25</v>
      </c>
      <c r="B17" s="26">
        <v>4.5</v>
      </c>
      <c r="C17" s="26">
        <v>4.5</v>
      </c>
      <c r="D17" s="13">
        <v>4</v>
      </c>
      <c r="E17" s="26">
        <v>1</v>
      </c>
      <c r="F17" s="26">
        <v>1</v>
      </c>
      <c r="G17" s="28">
        <v>0.75</v>
      </c>
      <c r="H17" s="12">
        <v>0</v>
      </c>
      <c r="I17" s="18">
        <v>3031.6</v>
      </c>
      <c r="J17" s="13">
        <f t="shared" si="1"/>
        <v>3031.6</v>
      </c>
      <c r="K17" s="18">
        <v>2152.1</v>
      </c>
      <c r="L17" s="13"/>
      <c r="M17" s="13" t="s">
        <v>31</v>
      </c>
      <c r="N17" s="13">
        <f t="shared" si="3"/>
        <v>70.988916743633723</v>
      </c>
      <c r="O17" s="13">
        <v>2324.9</v>
      </c>
      <c r="P17" s="11">
        <v>1647.6</v>
      </c>
      <c r="Q17" s="13">
        <f t="shared" si="0"/>
        <v>70.867564196309502</v>
      </c>
    </row>
    <row r="18" spans="1:17" x14ac:dyDescent="0.25">
      <c r="A18" s="25" t="s">
        <v>26</v>
      </c>
      <c r="B18" s="26">
        <v>5</v>
      </c>
      <c r="C18" s="26">
        <v>5</v>
      </c>
      <c r="D18" s="13">
        <v>4</v>
      </c>
      <c r="E18" s="26">
        <v>0.5</v>
      </c>
      <c r="F18" s="26">
        <v>0.5</v>
      </c>
      <c r="G18" s="26">
        <v>0</v>
      </c>
      <c r="H18" s="12">
        <v>3657</v>
      </c>
      <c r="I18" s="18">
        <v>3336.8</v>
      </c>
      <c r="J18" s="13">
        <f t="shared" si="1"/>
        <v>-320.19999999999982</v>
      </c>
      <c r="K18" s="18">
        <v>2349.5</v>
      </c>
      <c r="L18" s="13"/>
      <c r="M18" s="13">
        <f t="shared" si="2"/>
        <v>64.246650259775777</v>
      </c>
      <c r="N18" s="13">
        <f t="shared" si="3"/>
        <v>70.411771757372335</v>
      </c>
      <c r="O18" s="13">
        <v>2608.5</v>
      </c>
      <c r="P18" s="11">
        <v>1843</v>
      </c>
      <c r="Q18" s="13">
        <f t="shared" si="0"/>
        <v>70.65363235576001</v>
      </c>
    </row>
    <row r="19" spans="1:17" s="16" customFormat="1" x14ac:dyDescent="0.25">
      <c r="A19" s="25" t="s">
        <v>27</v>
      </c>
      <c r="B19" s="26">
        <v>6</v>
      </c>
      <c r="C19" s="26">
        <v>6</v>
      </c>
      <c r="D19" s="13">
        <v>6</v>
      </c>
      <c r="E19" s="26">
        <v>1</v>
      </c>
      <c r="F19" s="26">
        <v>1</v>
      </c>
      <c r="G19" s="26">
        <v>0.5</v>
      </c>
      <c r="H19" s="12">
        <v>6219</v>
      </c>
      <c r="I19" s="19">
        <v>6218.3</v>
      </c>
      <c r="J19" s="13">
        <f>I19-H19</f>
        <v>-0.6999999999998181</v>
      </c>
      <c r="K19" s="19">
        <v>4335.1000000000004</v>
      </c>
      <c r="L19" s="13"/>
      <c r="M19" s="13">
        <f>K19/H19*100</f>
        <v>69.707348448303591</v>
      </c>
      <c r="N19" s="13">
        <f t="shared" si="3"/>
        <v>69.715195471431102</v>
      </c>
      <c r="O19" s="13">
        <v>3361.4</v>
      </c>
      <c r="P19" s="15">
        <v>2689.2</v>
      </c>
      <c r="Q19" s="13">
        <f t="shared" si="0"/>
        <v>80.002379960730636</v>
      </c>
    </row>
    <row r="20" spans="1:17" x14ac:dyDescent="0.25">
      <c r="A20" s="25" t="s">
        <v>28</v>
      </c>
      <c r="B20" s="26">
        <v>4</v>
      </c>
      <c r="C20" s="26">
        <v>4</v>
      </c>
      <c r="D20" s="13">
        <v>4</v>
      </c>
      <c r="E20" s="26">
        <v>1</v>
      </c>
      <c r="F20" s="26">
        <v>1</v>
      </c>
      <c r="G20" s="27">
        <v>1</v>
      </c>
      <c r="H20" s="12">
        <v>3042</v>
      </c>
      <c r="I20" s="18">
        <v>2581</v>
      </c>
      <c r="J20" s="13">
        <f t="shared" si="1"/>
        <v>-461</v>
      </c>
      <c r="K20" s="18">
        <v>1884</v>
      </c>
      <c r="L20" s="13"/>
      <c r="M20" s="13">
        <f>K20/H20*100</f>
        <v>61.932938856015781</v>
      </c>
      <c r="N20" s="13">
        <f t="shared" si="3"/>
        <v>72.99496319256103</v>
      </c>
      <c r="O20" s="13">
        <v>1931.4</v>
      </c>
      <c r="P20" s="11">
        <v>1395.7</v>
      </c>
      <c r="Q20" s="13">
        <f t="shared" si="0"/>
        <v>72.263642953298131</v>
      </c>
    </row>
    <row r="21" spans="1:17" x14ac:dyDescent="0.25">
      <c r="A21" s="25" t="s">
        <v>29</v>
      </c>
      <c r="B21" s="26">
        <v>5</v>
      </c>
      <c r="C21" s="26">
        <v>5</v>
      </c>
      <c r="D21" s="13">
        <v>4</v>
      </c>
      <c r="E21" s="26">
        <v>1</v>
      </c>
      <c r="F21" s="26">
        <v>1</v>
      </c>
      <c r="G21" s="26">
        <v>0.7</v>
      </c>
      <c r="H21" s="12">
        <v>0</v>
      </c>
      <c r="I21" s="18">
        <v>4600</v>
      </c>
      <c r="J21" s="13">
        <f t="shared" si="1"/>
        <v>4600</v>
      </c>
      <c r="K21" s="18">
        <v>2780.2</v>
      </c>
      <c r="L21" s="13"/>
      <c r="M21" s="13" t="s">
        <v>31</v>
      </c>
      <c r="N21" s="13">
        <f t="shared" si="3"/>
        <v>60.439130434782605</v>
      </c>
      <c r="O21" s="13">
        <v>2678.2</v>
      </c>
      <c r="P21" s="11">
        <v>2011.8</v>
      </c>
      <c r="Q21" s="13">
        <f t="shared" si="0"/>
        <v>75.117616309461582</v>
      </c>
    </row>
    <row r="22" spans="1:17" ht="14.25" customHeight="1" x14ac:dyDescent="0.25">
      <c r="A22" s="25" t="s">
        <v>30</v>
      </c>
      <c r="B22" s="26">
        <v>4</v>
      </c>
      <c r="C22" s="26">
        <v>4</v>
      </c>
      <c r="D22" s="13">
        <v>4</v>
      </c>
      <c r="E22" s="26">
        <v>1</v>
      </c>
      <c r="F22" s="26">
        <v>1</v>
      </c>
      <c r="G22" s="26">
        <v>1</v>
      </c>
      <c r="H22" s="12">
        <v>3422</v>
      </c>
      <c r="I22" s="18">
        <v>2812.9</v>
      </c>
      <c r="J22" s="13">
        <f t="shared" si="1"/>
        <v>-609.09999999999991</v>
      </c>
      <c r="K22" s="18">
        <v>2292.1999999999998</v>
      </c>
      <c r="L22" s="13"/>
      <c r="M22" s="13">
        <f t="shared" si="2"/>
        <v>66.984219754529505</v>
      </c>
      <c r="N22" s="13">
        <f t="shared" si="3"/>
        <v>81.48885491841159</v>
      </c>
      <c r="O22" s="13">
        <v>2109.4</v>
      </c>
      <c r="P22" s="11">
        <v>1588.2</v>
      </c>
      <c r="Q22" s="13">
        <f t="shared" si="0"/>
        <v>75.291552100123255</v>
      </c>
    </row>
    <row r="23" spans="1:17" ht="21.75" customHeight="1" x14ac:dyDescent="0.25">
      <c r="A23" s="31" t="s">
        <v>21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7" ht="15.75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1:17" ht="15.75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8"/>
    </row>
    <row r="26" spans="1:17" ht="15.75" x14ac:dyDescent="0.25">
      <c r="A26" s="32" t="s">
        <v>36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  <row r="27" spans="1:17" ht="15.75" x14ac:dyDescent="0.25">
      <c r="A27" s="32" t="s">
        <v>37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</sheetData>
  <mergeCells count="11">
    <mergeCell ref="A7:Q7"/>
    <mergeCell ref="A8:Q8"/>
    <mergeCell ref="A23:Q23"/>
    <mergeCell ref="A26:Q26"/>
    <mergeCell ref="A27:Q27"/>
    <mergeCell ref="A6:Q6"/>
    <mergeCell ref="A1:Q1"/>
    <mergeCell ref="A2:Q2"/>
    <mergeCell ref="A3:Q3"/>
    <mergeCell ref="A4:Q4"/>
    <mergeCell ref="A5:Q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Budget_03</dc:creator>
  <cp:lastModifiedBy>Кумены ФУ</cp:lastModifiedBy>
  <cp:lastPrinted>2024-10-07T13:14:53Z</cp:lastPrinted>
  <dcterms:created xsi:type="dcterms:W3CDTF">2014-04-15T06:02:06Z</dcterms:created>
  <dcterms:modified xsi:type="dcterms:W3CDTF">2024-10-07T13:14:54Z</dcterms:modified>
</cp:coreProperties>
</file>