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Чеботарь\ЭЛЕКТРОННЫЕ ОТЧЕТЫ\электронные отчеты 2024\NORM\"/>
    </mc:Choice>
  </mc:AlternateContent>
  <xr:revisionPtr revIDLastSave="0" documentId="13_ncr:1_{3055806C-971C-40EB-8DA7-D5199C12B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D13" i="1"/>
  <c r="J21" i="1" l="1"/>
  <c r="J12" i="1"/>
  <c r="Q12" i="1" l="1"/>
  <c r="N12" i="1"/>
  <c r="H13" i="1" l="1"/>
  <c r="M12" i="1" l="1"/>
  <c r="C13" i="1" l="1"/>
  <c r="M20" i="1" l="1"/>
  <c r="N16" i="1" l="1"/>
  <c r="M16" i="1" l="1"/>
  <c r="P13" i="1" l="1"/>
  <c r="M19" i="1" l="1"/>
  <c r="J19" i="1"/>
  <c r="O13" i="1" l="1"/>
  <c r="E13" i="1" l="1"/>
  <c r="K13" i="1" l="1"/>
  <c r="M13" i="1" s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N22" i="1"/>
  <c r="N21" i="1"/>
  <c r="N20" i="1"/>
  <c r="N19" i="1"/>
  <c r="N18" i="1"/>
  <c r="N17" i="1"/>
  <c r="N15" i="1"/>
  <c r="N14" i="1"/>
  <c r="M22" i="1"/>
  <c r="M18" i="1"/>
  <c r="M15" i="1"/>
  <c r="M14" i="1"/>
  <c r="J15" i="1"/>
  <c r="J22" i="1"/>
  <c r="J20" i="1"/>
  <c r="J18" i="1"/>
  <c r="J16" i="1"/>
  <c r="J14" i="1"/>
  <c r="J13" i="1" l="1"/>
  <c r="N13" i="1"/>
  <c r="Q13" i="1"/>
</calcChain>
</file>

<file path=xl/sharedStrings.xml><?xml version="1.0" encoding="utf-8"?>
<sst xmlns="http://schemas.openxmlformats.org/spreadsheetml/2006/main" count="40" uniqueCount="38">
  <si>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</si>
  <si>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</si>
  <si>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</si>
  <si>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</si>
  <si>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</si>
  <si>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</si>
  <si>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</si>
  <si>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</si>
  <si>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</si>
  <si>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</si>
  <si>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</si>
  <si>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</si>
  <si>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</si>
  <si>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</si>
  <si>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</si>
  <si>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</si>
  <si>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</si>
  <si>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</si>
  <si>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</si>
  <si>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</si>
  <si>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</si>
  <si>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</si>
  <si>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</si>
  <si>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</si>
  <si>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</si>
  <si>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</si>
  <si>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</si>
  <si>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</si>
  <si>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</si>
  <si>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</si>
  <si>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</si>
  <si>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</si>
  <si>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Заместитель главы администрации района,</t>
  </si>
  <si>
    <t>начальник финансового управления                                                                 О.В. Медведкова</t>
  </si>
  <si>
    <t>Норматив формирования расходов на содержание ОМС, утвержденный постановлением Правительства Кировской области от 27.12.2023 г. № 764-П , тыс. рублей</t>
  </si>
  <si>
    <t>по состоянию на 01 июля 2024 года</t>
  </si>
  <si>
    <t>Исполнено расходов на 01.07.2024 тыс. рублей</t>
  </si>
  <si>
    <t>Фактические расходы по ФОТ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</si>
</sst>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distributed"/>
    </xf>
    <xf numFmtId="0" fontId="7" fillId="3" borderId="3" xfId="1" applyFont="1" applyFill="1" applyAlignment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3" xfId="1" applyFont="1" applyFill="1" applyAlignment="1">
      <alignment horizontal="center"/>
    </xf>
    <xf numFmtId="0" fontId="9" fillId="0" borderId="0" xfId="0" applyFont="1"/>
    <xf numFmtId="165" fontId="8" fillId="3" borderId="3" xfId="1" applyNumberFormat="1" applyFont="1" applyFill="1" applyAlignment="1">
      <alignment horizontal="center"/>
    </xf>
    <xf numFmtId="165" fontId="7" fillId="3" borderId="3" xfId="1" applyNumberFormat="1" applyFont="1" applyFill="1" applyAlignment="1">
      <alignment horizontal="center"/>
    </xf>
    <xf numFmtId="165" fontId="4" fillId="3" borderId="3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</cellXfs>
  <cellStyles count="2">
    <cellStyle name="xl33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="110" zoomScaleNormal="110" workbookViewId="0">
      <selection activeCell="T10" sqref="T10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7" max="7" width="10" customWidth="1"/>
    <col min="8" max="8" width="13.85546875" customWidth="1"/>
    <col min="9" max="9" width="10.710937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9.42578125" customWidth="1"/>
  </cols>
  <sheetData>
    <row r="1" spans="1:17" ht="19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5.75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.75" x14ac:dyDescent="0.25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5.75" x14ac:dyDescent="0.25">
      <c r="A7" s="20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5.75" x14ac:dyDescent="0.25">
      <c r="A8" s="20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9" t="s">
        <v>34</v>
      </c>
      <c r="I10" s="3" t="s">
        <v>12</v>
      </c>
      <c r="J10" s="3" t="s">
        <v>13</v>
      </c>
      <c r="K10" s="9" t="s">
        <v>36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37</v>
      </c>
      <c r="Q10" s="3" t="s">
        <v>18</v>
      </c>
    </row>
    <row r="11" spans="1:17" x14ac:dyDescent="0.25">
      <c r="A11" s="6">
        <v>1</v>
      </c>
      <c r="B11" s="10">
        <v>2</v>
      </c>
      <c r="C11" s="10">
        <v>3</v>
      </c>
      <c r="D11" s="6">
        <v>4</v>
      </c>
      <c r="E11" s="10">
        <v>5</v>
      </c>
      <c r="F11" s="10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14">
        <v>16</v>
      </c>
    </row>
    <row r="12" spans="1:17" ht="12.75" customHeight="1" x14ac:dyDescent="0.25">
      <c r="A12" s="23" t="s">
        <v>19</v>
      </c>
      <c r="B12" s="24">
        <v>50.5</v>
      </c>
      <c r="C12" s="24">
        <v>52</v>
      </c>
      <c r="D12" s="25">
        <v>44.25</v>
      </c>
      <c r="E12" s="24">
        <v>12.5</v>
      </c>
      <c r="F12" s="24">
        <v>3.5</v>
      </c>
      <c r="G12" s="24">
        <v>1</v>
      </c>
      <c r="H12" s="26">
        <v>40369</v>
      </c>
      <c r="I12" s="17">
        <v>38223.300000000003</v>
      </c>
      <c r="J12" s="27">
        <f>I12-H12</f>
        <v>-2145.6999999999971</v>
      </c>
      <c r="K12" s="27">
        <v>16545</v>
      </c>
      <c r="L12" s="27"/>
      <c r="M12" s="27">
        <f>K12/H12*100</f>
        <v>40.984418737149788</v>
      </c>
      <c r="N12" s="27">
        <f>K12/I12*100</f>
        <v>43.285116669675297</v>
      </c>
      <c r="O12" s="27">
        <v>28126.9</v>
      </c>
      <c r="P12" s="27">
        <v>13525.2</v>
      </c>
      <c r="Q12" s="27">
        <f>P12/O12*100</f>
        <v>48.086351499809794</v>
      </c>
    </row>
    <row r="13" spans="1:17" ht="17.25" customHeight="1" x14ac:dyDescent="0.25">
      <c r="A13" s="23" t="s">
        <v>20</v>
      </c>
      <c r="B13" s="24">
        <f>B14+B15+B16+B18+B17+B19+B20+B21+B22</f>
        <v>38</v>
      </c>
      <c r="C13" s="24">
        <f>C14+C15+C16+C17+C18+C19+C20+C21+C22</f>
        <v>38</v>
      </c>
      <c r="D13" s="24">
        <f>D14+D15+D16+D17+D18+D19+D20+D21+D22</f>
        <v>36.5</v>
      </c>
      <c r="E13" s="24">
        <f>E14+E15+E16+E17+E18+E19+E20+E21+E22</f>
        <v>7.5</v>
      </c>
      <c r="F13" s="24">
        <f>F14+F15+F16+F17+F18+F19+F20+F21+F22</f>
        <v>7.5</v>
      </c>
      <c r="G13" s="32">
        <f>G14+G15+G16+G17+G18+G19+G20+G21+G22</f>
        <v>5.95</v>
      </c>
      <c r="H13" s="27">
        <f>H14+H15+H16+H17+H18+H19+H20+H22</f>
        <v>24408</v>
      </c>
      <c r="I13" s="27">
        <f>SUM(I14:I22)</f>
        <v>29313.699999999997</v>
      </c>
      <c r="J13" s="27">
        <f>J14+J15+J16+J17+J18+J19+J20+J21+J22</f>
        <v>4905.7000000000007</v>
      </c>
      <c r="K13" s="27">
        <f>SUM(K14:K22)</f>
        <v>14410</v>
      </c>
      <c r="L13" s="27"/>
      <c r="M13" s="27">
        <f>K13/H13*100</f>
        <v>59.038020321206162</v>
      </c>
      <c r="N13" s="27">
        <f>K13/I13*100</f>
        <v>49.157902277774561</v>
      </c>
      <c r="O13" s="27">
        <f>SUM(O14:O22)</f>
        <v>19539.3</v>
      </c>
      <c r="P13" s="27">
        <f>P14+P15+P16+P17+P18+P19+P20+P21+P22</f>
        <v>9638.6999999999989</v>
      </c>
      <c r="Q13" s="27">
        <f t="shared" ref="Q13:Q22" si="0">P13/O13*100</f>
        <v>49.329812224593503</v>
      </c>
    </row>
    <row r="14" spans="1:17" x14ac:dyDescent="0.25">
      <c r="A14" s="28" t="s">
        <v>22</v>
      </c>
      <c r="B14" s="29">
        <v>3</v>
      </c>
      <c r="C14" s="29">
        <v>3</v>
      </c>
      <c r="D14" s="13">
        <v>3</v>
      </c>
      <c r="E14" s="29">
        <v>0.5</v>
      </c>
      <c r="F14" s="29">
        <v>0.5</v>
      </c>
      <c r="G14" s="29">
        <v>0.5</v>
      </c>
      <c r="H14" s="12">
        <v>2106</v>
      </c>
      <c r="I14" s="18">
        <v>1786</v>
      </c>
      <c r="J14" s="13">
        <f t="shared" ref="J14:J22" si="1">I14-H14</f>
        <v>-320</v>
      </c>
      <c r="K14" s="18">
        <v>890.4</v>
      </c>
      <c r="L14" s="13"/>
      <c r="M14" s="13">
        <f t="shared" ref="M14:M22" si="2">K14/H14*100</f>
        <v>42.279202279202281</v>
      </c>
      <c r="N14" s="13">
        <f t="shared" ref="N14:N22" si="3">K14/I14*100</f>
        <v>49.854423292273239</v>
      </c>
      <c r="O14" s="13">
        <v>1350.3</v>
      </c>
      <c r="P14" s="11">
        <v>661.4</v>
      </c>
      <c r="Q14" s="13">
        <f t="shared" si="0"/>
        <v>48.981707768644007</v>
      </c>
    </row>
    <row r="15" spans="1:17" ht="26.25" customHeight="1" x14ac:dyDescent="0.25">
      <c r="A15" s="28" t="s">
        <v>23</v>
      </c>
      <c r="B15" s="29">
        <v>3.5</v>
      </c>
      <c r="C15" s="29">
        <v>3.5</v>
      </c>
      <c r="D15" s="13">
        <v>3.5</v>
      </c>
      <c r="E15" s="29">
        <v>1</v>
      </c>
      <c r="F15" s="29">
        <v>1</v>
      </c>
      <c r="G15" s="29">
        <v>1</v>
      </c>
      <c r="H15" s="12">
        <v>2937</v>
      </c>
      <c r="I15" s="18">
        <v>2522</v>
      </c>
      <c r="J15" s="13">
        <f t="shared" si="1"/>
        <v>-415</v>
      </c>
      <c r="K15" s="18">
        <v>1295.9000000000001</v>
      </c>
      <c r="L15" s="13"/>
      <c r="M15" s="13">
        <f t="shared" si="2"/>
        <v>44.123255022131431</v>
      </c>
      <c r="N15" s="13">
        <f t="shared" si="3"/>
        <v>51.383822363203812</v>
      </c>
      <c r="O15" s="13">
        <v>1729.2</v>
      </c>
      <c r="P15" s="11">
        <v>944.1</v>
      </c>
      <c r="Q15" s="13">
        <f t="shared" si="0"/>
        <v>54.597501734906317</v>
      </c>
    </row>
    <row r="16" spans="1:17" x14ac:dyDescent="0.25">
      <c r="A16" s="28" t="s">
        <v>24</v>
      </c>
      <c r="B16" s="29">
        <v>3</v>
      </c>
      <c r="C16" s="29">
        <v>3</v>
      </c>
      <c r="D16" s="13">
        <v>3</v>
      </c>
      <c r="E16" s="29">
        <v>0.5</v>
      </c>
      <c r="F16" s="29">
        <v>0.5</v>
      </c>
      <c r="G16" s="29">
        <v>0.5</v>
      </c>
      <c r="H16" s="12">
        <v>3025</v>
      </c>
      <c r="I16" s="18">
        <v>2524.9</v>
      </c>
      <c r="J16" s="13">
        <f t="shared" si="1"/>
        <v>-500.09999999999991</v>
      </c>
      <c r="K16" s="18">
        <v>1643.1</v>
      </c>
      <c r="L16" s="13"/>
      <c r="M16" s="13">
        <f>K16/H16*100</f>
        <v>54.317355371900824</v>
      </c>
      <c r="N16" s="13">
        <f>K16/I16*100</f>
        <v>65.07584458790447</v>
      </c>
      <c r="O16" s="13">
        <v>1446</v>
      </c>
      <c r="P16" s="11">
        <v>743.5</v>
      </c>
      <c r="Q16" s="13">
        <f t="shared" si="0"/>
        <v>51.417704011064998</v>
      </c>
    </row>
    <row r="17" spans="1:17" x14ac:dyDescent="0.25">
      <c r="A17" s="28" t="s">
        <v>25</v>
      </c>
      <c r="B17" s="29">
        <v>4.5</v>
      </c>
      <c r="C17" s="29">
        <v>4.5</v>
      </c>
      <c r="D17" s="13">
        <v>4</v>
      </c>
      <c r="E17" s="29">
        <v>1</v>
      </c>
      <c r="F17" s="29">
        <v>1</v>
      </c>
      <c r="G17" s="31">
        <v>0.75</v>
      </c>
      <c r="H17" s="12">
        <v>0</v>
      </c>
      <c r="I17" s="18">
        <v>3031.7</v>
      </c>
      <c r="J17" s="13">
        <f t="shared" si="1"/>
        <v>3031.7</v>
      </c>
      <c r="K17" s="18">
        <v>1362.6</v>
      </c>
      <c r="L17" s="13"/>
      <c r="M17" s="13" t="s">
        <v>31</v>
      </c>
      <c r="N17" s="13">
        <f t="shared" si="3"/>
        <v>44.945080317973414</v>
      </c>
      <c r="O17" s="13">
        <v>2324.9</v>
      </c>
      <c r="P17" s="11">
        <v>1035.5</v>
      </c>
      <c r="Q17" s="13">
        <f t="shared" si="0"/>
        <v>44.539550088175837</v>
      </c>
    </row>
    <row r="18" spans="1:17" x14ac:dyDescent="0.25">
      <c r="A18" s="28" t="s">
        <v>26</v>
      </c>
      <c r="B18" s="29">
        <v>5</v>
      </c>
      <c r="C18" s="29">
        <v>5</v>
      </c>
      <c r="D18" s="13">
        <v>4</v>
      </c>
      <c r="E18" s="29">
        <v>0.5</v>
      </c>
      <c r="F18" s="29">
        <v>0.5</v>
      </c>
      <c r="G18" s="29">
        <v>0</v>
      </c>
      <c r="H18" s="12">
        <v>3657</v>
      </c>
      <c r="I18" s="18">
        <v>3336.8</v>
      </c>
      <c r="J18" s="13">
        <f t="shared" si="1"/>
        <v>-320.19999999999982</v>
      </c>
      <c r="K18" s="18">
        <v>1658</v>
      </c>
      <c r="L18" s="13"/>
      <c r="M18" s="13">
        <f t="shared" si="2"/>
        <v>45.337708504238442</v>
      </c>
      <c r="N18" s="13">
        <f t="shared" si="3"/>
        <v>49.688324142891389</v>
      </c>
      <c r="O18" s="13">
        <v>2608.5</v>
      </c>
      <c r="P18" s="11">
        <v>1233.4000000000001</v>
      </c>
      <c r="Q18" s="13">
        <f t="shared" si="0"/>
        <v>47.283879624305158</v>
      </c>
    </row>
    <row r="19" spans="1:17" s="16" customFormat="1" x14ac:dyDescent="0.25">
      <c r="A19" s="28" t="s">
        <v>27</v>
      </c>
      <c r="B19" s="29">
        <v>6</v>
      </c>
      <c r="C19" s="29">
        <v>6</v>
      </c>
      <c r="D19" s="13">
        <v>6</v>
      </c>
      <c r="E19" s="29">
        <v>1</v>
      </c>
      <c r="F19" s="29">
        <v>1</v>
      </c>
      <c r="G19" s="29">
        <v>0.5</v>
      </c>
      <c r="H19" s="12">
        <v>6219</v>
      </c>
      <c r="I19" s="19">
        <v>6218.3</v>
      </c>
      <c r="J19" s="13">
        <f>I19-H19</f>
        <v>-0.6999999999998181</v>
      </c>
      <c r="K19" s="19">
        <v>3030.1</v>
      </c>
      <c r="L19" s="13"/>
      <c r="M19" s="13">
        <f>K19/H19*100</f>
        <v>48.723267406335424</v>
      </c>
      <c r="N19" s="13">
        <f t="shared" si="3"/>
        <v>48.728752231317237</v>
      </c>
      <c r="O19" s="13">
        <v>3361.4</v>
      </c>
      <c r="P19" s="15">
        <v>1740.2</v>
      </c>
      <c r="Q19" s="13">
        <f t="shared" si="0"/>
        <v>51.770095793419415</v>
      </c>
    </row>
    <row r="20" spans="1:17" x14ac:dyDescent="0.25">
      <c r="A20" s="28" t="s">
        <v>28</v>
      </c>
      <c r="B20" s="29">
        <v>4</v>
      </c>
      <c r="C20" s="29">
        <v>4</v>
      </c>
      <c r="D20" s="13">
        <v>4</v>
      </c>
      <c r="E20" s="29">
        <v>1</v>
      </c>
      <c r="F20" s="29">
        <v>1</v>
      </c>
      <c r="G20" s="30">
        <v>1</v>
      </c>
      <c r="H20" s="12">
        <v>3042</v>
      </c>
      <c r="I20" s="18">
        <v>2547.5</v>
      </c>
      <c r="J20" s="13">
        <f t="shared" si="1"/>
        <v>-494.5</v>
      </c>
      <c r="K20" s="18">
        <v>1177.7</v>
      </c>
      <c r="L20" s="13"/>
      <c r="M20" s="13">
        <f>K20/H20*100</f>
        <v>38.7146614069691</v>
      </c>
      <c r="N20" s="13">
        <f t="shared" si="3"/>
        <v>46.229636898920511</v>
      </c>
      <c r="O20" s="13">
        <v>1931.4</v>
      </c>
      <c r="P20" s="11">
        <v>917.3</v>
      </c>
      <c r="Q20" s="13">
        <f t="shared" si="0"/>
        <v>47.494045769907835</v>
      </c>
    </row>
    <row r="21" spans="1:17" x14ac:dyDescent="0.25">
      <c r="A21" s="28" t="s">
        <v>29</v>
      </c>
      <c r="B21" s="29">
        <v>5</v>
      </c>
      <c r="C21" s="29">
        <v>5</v>
      </c>
      <c r="D21" s="13">
        <v>5</v>
      </c>
      <c r="E21" s="29">
        <v>1</v>
      </c>
      <c r="F21" s="29">
        <v>1</v>
      </c>
      <c r="G21" s="29">
        <v>0.7</v>
      </c>
      <c r="H21" s="12">
        <v>0</v>
      </c>
      <c r="I21" s="18">
        <v>4533.6000000000004</v>
      </c>
      <c r="J21" s="13">
        <f t="shared" si="1"/>
        <v>4533.6000000000004</v>
      </c>
      <c r="K21" s="18">
        <v>1728.8</v>
      </c>
      <c r="L21" s="13"/>
      <c r="M21" s="13" t="s">
        <v>31</v>
      </c>
      <c r="N21" s="13">
        <f t="shared" si="3"/>
        <v>38.133050997000176</v>
      </c>
      <c r="O21" s="13">
        <v>2678.2</v>
      </c>
      <c r="P21" s="11">
        <v>1243.3</v>
      </c>
      <c r="Q21" s="13">
        <f t="shared" si="0"/>
        <v>46.422970651930399</v>
      </c>
    </row>
    <row r="22" spans="1:17" ht="14.25" customHeight="1" x14ac:dyDescent="0.25">
      <c r="A22" s="28" t="s">
        <v>30</v>
      </c>
      <c r="B22" s="29">
        <v>4</v>
      </c>
      <c r="C22" s="29">
        <v>4</v>
      </c>
      <c r="D22" s="13">
        <v>4</v>
      </c>
      <c r="E22" s="29">
        <v>1</v>
      </c>
      <c r="F22" s="29">
        <v>1</v>
      </c>
      <c r="G22" s="29">
        <v>1</v>
      </c>
      <c r="H22" s="12">
        <v>3422</v>
      </c>
      <c r="I22" s="18">
        <v>2812.9</v>
      </c>
      <c r="J22" s="13">
        <f t="shared" si="1"/>
        <v>-609.09999999999991</v>
      </c>
      <c r="K22" s="18">
        <v>1623.4</v>
      </c>
      <c r="L22" s="13"/>
      <c r="M22" s="13">
        <f t="shared" si="2"/>
        <v>47.44009351256576</v>
      </c>
      <c r="N22" s="13">
        <f t="shared" si="3"/>
        <v>57.712680863166135</v>
      </c>
      <c r="O22" s="13">
        <v>2109.4</v>
      </c>
      <c r="P22" s="11">
        <v>1120</v>
      </c>
      <c r="Q22" s="13">
        <f t="shared" si="0"/>
        <v>53.095667014316859</v>
      </c>
    </row>
    <row r="23" spans="1:17" ht="21.75" customHeight="1" x14ac:dyDescent="0.25">
      <c r="A23" s="21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7" ht="15.75" x14ac:dyDescent="0.25">
      <c r="A26" s="22" t="s">
        <v>32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5.75" x14ac:dyDescent="0.25">
      <c r="A27" s="22" t="s">
        <v>33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</sheetData>
  <mergeCells count="11">
    <mergeCell ref="A6:Q6"/>
    <mergeCell ref="A1:Q1"/>
    <mergeCell ref="A2:Q2"/>
    <mergeCell ref="A3:Q3"/>
    <mergeCell ref="A4:Q4"/>
    <mergeCell ref="A5:Q5"/>
    <mergeCell ref="A7:Q7"/>
    <mergeCell ref="A8:Q8"/>
    <mergeCell ref="A23:Q23"/>
    <mergeCell ref="A26:Q26"/>
    <mergeCell ref="A27:Q2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Кумены ФУ</cp:lastModifiedBy>
  <cp:lastPrinted>2024-07-08T11:44:36Z</cp:lastPrinted>
  <dcterms:created xsi:type="dcterms:W3CDTF">2014-04-15T06:02:06Z</dcterms:created>
  <dcterms:modified xsi:type="dcterms:W3CDTF">2024-07-08T11:44:40Z</dcterms:modified>
</cp:coreProperties>
</file>