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документы\Главный специалист по расходам\Электронные отчеты\Электронные отчеты 2023\норм\"/>
    </mc:Choice>
  </mc:AlternateContent>
  <bookViews>
    <workbookView xWindow="360" yWindow="405" windowWidth="18855" windowHeight="11985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N12" i="1" l="1"/>
  <c r="D13" i="1"/>
  <c r="C13" i="1"/>
  <c r="M20" i="1" l="1"/>
  <c r="N16" i="1" l="1"/>
  <c r="M16" i="1" l="1"/>
  <c r="P13" i="1" l="1"/>
  <c r="M19" i="1" l="1"/>
  <c r="J19" i="1"/>
  <c r="O13" i="1" l="1"/>
  <c r="H13" i="1"/>
  <c r="E13" i="1" l="1"/>
  <c r="K13" i="1" l="1"/>
  <c r="M13" i="1" s="1"/>
  <c r="I13" i="1" l="1"/>
  <c r="F13" i="1"/>
  <c r="B13" i="1"/>
  <c r="G13" i="1" l="1"/>
  <c r="Q22" i="1"/>
  <c r="Q21" i="1"/>
  <c r="Q20" i="1"/>
  <c r="Q19" i="1"/>
  <c r="Q18" i="1"/>
  <c r="Q17" i="1"/>
  <c r="Q16" i="1"/>
  <c r="Q15" i="1"/>
  <c r="Q14" i="1"/>
  <c r="Q12" i="1"/>
  <c r="N22" i="1"/>
  <c r="N21" i="1"/>
  <c r="N20" i="1"/>
  <c r="N19" i="1"/>
  <c r="N18" i="1"/>
  <c r="N17" i="1"/>
  <c r="N15" i="1"/>
  <c r="N14" i="1"/>
  <c r="M22" i="1"/>
  <c r="M18" i="1"/>
  <c r="M17" i="1"/>
  <c r="M15" i="1"/>
  <c r="M14" i="1"/>
  <c r="M12" i="1"/>
  <c r="J15" i="1"/>
  <c r="J22" i="1"/>
  <c r="J20" i="1"/>
  <c r="J18" i="1"/>
  <c r="J17" i="1"/>
  <c r="J16" i="1"/>
  <c r="J14" i="1"/>
  <c r="J12" i="1"/>
  <c r="J13" i="1" l="1"/>
  <c r="N13" i="1"/>
  <c r="Q13" i="1"/>
</calcChain>
</file>

<file path=xl/sharedStrings.xml><?xml version="1.0" encoding="utf-8"?>
<sst xmlns="http://schemas.openxmlformats.org/spreadsheetml/2006/main" count="39" uniqueCount="38">
  <si>
    <t>Сведения</t>
  </si>
  <si>
    <t>о соблюдении установленных Правительством Кировской области</t>
  </si>
  <si>
    <t>нормативов на содержание органов местного самоуправления, в том числе</t>
  </si>
  <si>
    <t>норматива формирования расходов на оплату труда депутатов, выборных</t>
  </si>
  <si>
    <t>должностных лиц и муниципальных служащих органов местного самоуправления</t>
  </si>
  <si>
    <t xml:space="preserve">и норматива предельной штатной численности </t>
  </si>
  <si>
    <t>по муниципальному образованию Куменский муниципальный район</t>
  </si>
  <si>
    <t>Доведенная предельная штатная численность по выборным должностным лицам и муниципальным служащим</t>
  </si>
  <si>
    <t>Количество единиц по штатному расписанию по выборным должностным лицам и муниципальным служащим</t>
  </si>
  <si>
    <t>Фактически замещено штатных единиц</t>
  </si>
  <si>
    <t>Доведенная предельная штатная численность работников, занимающихся техническим обеспечением и обслуживанием деятельности ОМС</t>
  </si>
  <si>
    <t>Количество единиц по штатному расписанию работников, занимающихся техническим обеспечением и обслуживанием деятельности ОМС</t>
  </si>
  <si>
    <t>Объем расходов на содержание ОМС в местном бюджете (уточненый план) тыс. рублей</t>
  </si>
  <si>
    <t>Отклонение от норматива (+;-)</t>
  </si>
  <si>
    <t>в том числе оплата труда (ст. 211) тыс. рублей</t>
  </si>
  <si>
    <t xml:space="preserve">% исполнения от утвержденного норматива </t>
  </si>
  <si>
    <t>% исполнения от выделенных ассигнований</t>
  </si>
  <si>
    <t>Фонд оплаты труда тыс. рублей</t>
  </si>
  <si>
    <t>% исполнения</t>
  </si>
  <si>
    <t>1. Муниципальный район</t>
  </si>
  <si>
    <t>2. Поселения-всего, в том числе</t>
  </si>
  <si>
    <t>* Предельная штатная численность отражена без работников, осуществляющих государственные полномочия и работников, осуществляющих первичный воинский учет</t>
  </si>
  <si>
    <t>2.1 Березниковское сельское поселение</t>
  </si>
  <si>
    <t>2.2 Большеперелазское сельское поселение</t>
  </si>
  <si>
    <t>2.3 Верхобыстрицкое сельское поселение</t>
  </si>
  <si>
    <t>2.4 Вичевское сельское поселение</t>
  </si>
  <si>
    <t>2.5 Вожгальское сельское поселение</t>
  </si>
  <si>
    <t>2.6 Куменское городское поселение</t>
  </si>
  <si>
    <t>2.7 Куменское сельское поселение</t>
  </si>
  <si>
    <t>2.8 Нижнеивкинское городское поселение</t>
  </si>
  <si>
    <t>2.9 Речное сельское поселение</t>
  </si>
  <si>
    <t>-</t>
  </si>
  <si>
    <t>Норматив формирования расходов на содержание ОМС, утвержденный постановлением Правительства Кировской области от 24.01.2022 г. № 10-П , тыс. рублей</t>
  </si>
  <si>
    <t>Заместитель главы администрации района,</t>
  </si>
  <si>
    <t>начальник финансового управления                                                                 О.В. Медведкова</t>
  </si>
  <si>
    <t>по состоянию на 01 апреля 2023 года</t>
  </si>
  <si>
    <t>Исполнено расходов на 01.04.2023 тыс. рублей</t>
  </si>
  <si>
    <t>Фактические расходы по ФОТ на 01.04.2023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</si>
</sst>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8" x14ac:knownFonts="1"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9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1"/>
      <color rgb="FF000000"/>
      <name val="Calibri"/>
      <family val="2"/>
      <scheme val="minor"/>
    </font>
    <font>
      <sz val="10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6" fillId="0" borderId="3"/>
  </cellStyleXfs>
  <cellXfs count="26">
    <xf numFmtId="0" fontId="0" fillId="0" borderId="0" xfId="0"/>
    <xf numFmtId="0" fontId="1" fillId="0" borderId="0" xfId="0" applyFont="1" applyBorder="1" applyAlignment="1">
      <alignment horizontal="center"/>
    </xf>
    <xf numFmtId="0" fontId="2" fillId="0" borderId="1" xfId="0" applyFont="1" applyBorder="1" applyAlignment="1">
      <alignment horizontal="center" vertical="distributed"/>
    </xf>
    <xf numFmtId="0" fontId="2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 shrinkToFit="1"/>
    </xf>
    <xf numFmtId="0" fontId="2" fillId="2" borderId="1" xfId="0" applyFont="1" applyFill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distributed"/>
    </xf>
    <xf numFmtId="0" fontId="3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 vertical="distributed"/>
    </xf>
    <xf numFmtId="0" fontId="5" fillId="0" borderId="0" xfId="0" applyFont="1"/>
    <xf numFmtId="0" fontId="2" fillId="3" borderId="1" xfId="0" applyFont="1" applyFill="1" applyBorder="1" applyAlignment="1">
      <alignment horizontal="center" vertical="top" wrapText="1"/>
    </xf>
    <xf numFmtId="164" fontId="4" fillId="3" borderId="1" xfId="0" applyNumberFormat="1" applyFont="1" applyFill="1" applyBorder="1" applyAlignment="1">
      <alignment horizontal="center" vertical="distributed"/>
    </xf>
    <xf numFmtId="0" fontId="3" fillId="3" borderId="1" xfId="0" applyFont="1" applyFill="1" applyBorder="1" applyAlignment="1">
      <alignment horizontal="center" vertical="distributed"/>
    </xf>
    <xf numFmtId="165" fontId="4" fillId="0" borderId="1" xfId="0" applyNumberFormat="1" applyFont="1" applyBorder="1" applyAlignment="1">
      <alignment horizontal="center" vertical="distributed"/>
    </xf>
    <xf numFmtId="165" fontId="4" fillId="0" borderId="1" xfId="0" applyNumberFormat="1" applyFont="1" applyBorder="1" applyAlignment="1">
      <alignment horizontal="center" vertical="center"/>
    </xf>
    <xf numFmtId="165" fontId="4" fillId="0" borderId="1" xfId="0" applyNumberFormat="1" applyFont="1" applyFill="1" applyBorder="1" applyAlignment="1">
      <alignment horizontal="center"/>
    </xf>
    <xf numFmtId="0" fontId="7" fillId="0" borderId="3" xfId="1" applyNumberFormat="1" applyFont="1" applyAlignment="1" applyProtection="1">
      <alignment horizontal="center"/>
    </xf>
    <xf numFmtId="0" fontId="4" fillId="3" borderId="1" xfId="0" applyFont="1" applyFill="1" applyBorder="1" applyAlignment="1">
      <alignment horizontal="left" vertical="distributed"/>
    </xf>
    <xf numFmtId="49" fontId="4" fillId="3" borderId="1" xfId="0" applyNumberFormat="1" applyFont="1" applyFill="1" applyBorder="1" applyAlignment="1">
      <alignment horizontal="left" vertical="center" wrapText="1"/>
    </xf>
    <xf numFmtId="165" fontId="4" fillId="3" borderId="1" xfId="0" applyNumberFormat="1" applyFont="1" applyFill="1" applyBorder="1" applyAlignment="1">
      <alignment horizontal="center" vertical="distributed"/>
    </xf>
    <xf numFmtId="0" fontId="7" fillId="3" borderId="3" xfId="1" applyNumberFormat="1" applyFont="1" applyFill="1" applyAlignment="1" applyProtection="1">
      <alignment horizontal="center"/>
    </xf>
    <xf numFmtId="165" fontId="4" fillId="3" borderId="1" xfId="0" applyNumberFormat="1" applyFont="1" applyFill="1" applyBorder="1" applyAlignment="1">
      <alignment horizontal="center" wrapText="1"/>
    </xf>
    <xf numFmtId="2" fontId="4" fillId="3" borderId="1" xfId="0" applyNumberFormat="1" applyFont="1" applyFill="1" applyBorder="1" applyAlignment="1">
      <alignment horizontal="center" vertical="distributed"/>
    </xf>
    <xf numFmtId="0" fontId="1" fillId="0" borderId="0" xfId="0" applyFont="1" applyBorder="1" applyAlignment="1">
      <alignment horizontal="center"/>
    </xf>
    <xf numFmtId="0" fontId="5" fillId="0" borderId="2" xfId="0" applyFont="1" applyBorder="1" applyAlignment="1">
      <alignment horizontal="left" vertical="distributed"/>
    </xf>
    <xf numFmtId="0" fontId="5" fillId="0" borderId="0" xfId="0" applyFont="1" applyAlignment="1">
      <alignment horizontal="left" vertical="distributed"/>
    </xf>
  </cellXfs>
  <cellStyles count="2">
    <cellStyle name="xl33" xfId="1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7"/>
  <sheetViews>
    <sheetView tabSelected="1" workbookViewId="0">
      <selection activeCell="G18" sqref="G18"/>
    </sheetView>
  </sheetViews>
  <sheetFormatPr defaultRowHeight="15" x14ac:dyDescent="0.25"/>
  <cols>
    <col min="1" max="1" width="36" customWidth="1"/>
    <col min="2" max="2" width="13.85546875" customWidth="1"/>
    <col min="3" max="3" width="14" customWidth="1"/>
    <col min="4" max="4" width="9.5703125" customWidth="1"/>
    <col min="5" max="5" width="12.85546875" customWidth="1"/>
    <col min="6" max="6" width="12.42578125" customWidth="1"/>
    <col min="8" max="8" width="13.85546875" customWidth="1"/>
    <col min="9" max="9" width="9.140625" customWidth="1"/>
    <col min="10" max="10" width="9.85546875" customWidth="1"/>
    <col min="11" max="11" width="10" customWidth="1"/>
    <col min="12" max="12" width="0.5703125" hidden="1" customWidth="1"/>
    <col min="13" max="13" width="12" customWidth="1"/>
    <col min="14" max="14" width="10.85546875" customWidth="1"/>
    <col min="16" max="16" width="10" customWidth="1"/>
    <col min="17" max="17" width="11.140625" customWidth="1"/>
  </cols>
  <sheetData>
    <row r="1" spans="1:17" ht="19.5" customHeight="1" x14ac:dyDescent="0.25">
      <c r="A1" s="23" t="s">
        <v>0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</row>
    <row r="2" spans="1:17" ht="15.75" x14ac:dyDescent="0.25">
      <c r="A2" s="23" t="s">
        <v>1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</row>
    <row r="3" spans="1:17" ht="15.75" x14ac:dyDescent="0.25">
      <c r="A3" s="23" t="s">
        <v>2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</row>
    <row r="4" spans="1:17" ht="15.75" x14ac:dyDescent="0.25">
      <c r="A4" s="23" t="s">
        <v>3</v>
      </c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</row>
    <row r="5" spans="1:17" ht="15.75" x14ac:dyDescent="0.25">
      <c r="A5" s="23" t="s">
        <v>4</v>
      </c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  <c r="P5" s="23"/>
      <c r="Q5" s="23"/>
    </row>
    <row r="6" spans="1:17" ht="15.75" x14ac:dyDescent="0.25">
      <c r="A6" s="23" t="s">
        <v>5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</row>
    <row r="7" spans="1:17" ht="15.75" x14ac:dyDescent="0.25">
      <c r="A7" s="23" t="s">
        <v>35</v>
      </c>
      <c r="B7" s="23"/>
      <c r="C7" s="23"/>
      <c r="D7" s="23"/>
      <c r="E7" s="23"/>
      <c r="F7" s="23"/>
      <c r="G7" s="23"/>
      <c r="H7" s="23"/>
      <c r="I7" s="23"/>
      <c r="J7" s="23"/>
      <c r="K7" s="23"/>
      <c r="L7" s="23"/>
      <c r="M7" s="23"/>
      <c r="N7" s="23"/>
      <c r="O7" s="23"/>
      <c r="P7" s="23"/>
      <c r="Q7" s="23"/>
    </row>
    <row r="8" spans="1:17" ht="15.75" x14ac:dyDescent="0.25">
      <c r="A8" s="23" t="s">
        <v>6</v>
      </c>
      <c r="B8" s="23"/>
      <c r="C8" s="23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  <c r="O8" s="23"/>
      <c r="P8" s="23"/>
      <c r="Q8" s="23"/>
    </row>
    <row r="9" spans="1:17" ht="11.25" customHeight="1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</row>
    <row r="10" spans="1:17" ht="158.25" customHeight="1" x14ac:dyDescent="0.25">
      <c r="A10" s="2"/>
      <c r="B10" s="3" t="s">
        <v>7</v>
      </c>
      <c r="C10" s="3" t="s">
        <v>8</v>
      </c>
      <c r="D10" s="4" t="s">
        <v>9</v>
      </c>
      <c r="E10" s="3" t="s">
        <v>10</v>
      </c>
      <c r="F10" s="3" t="s">
        <v>11</v>
      </c>
      <c r="G10" s="3" t="s">
        <v>9</v>
      </c>
      <c r="H10" s="10" t="s">
        <v>32</v>
      </c>
      <c r="I10" s="3" t="s">
        <v>12</v>
      </c>
      <c r="J10" s="3" t="s">
        <v>13</v>
      </c>
      <c r="K10" s="10" t="s">
        <v>36</v>
      </c>
      <c r="L10" s="5" t="s">
        <v>14</v>
      </c>
      <c r="M10" s="3" t="s">
        <v>15</v>
      </c>
      <c r="N10" s="3" t="s">
        <v>16</v>
      </c>
      <c r="O10" s="3" t="s">
        <v>17</v>
      </c>
      <c r="P10" s="3" t="s">
        <v>37</v>
      </c>
      <c r="Q10" s="3" t="s">
        <v>18</v>
      </c>
    </row>
    <row r="11" spans="1:17" x14ac:dyDescent="0.25">
      <c r="A11" s="6">
        <v>1</v>
      </c>
      <c r="B11" s="12">
        <v>2</v>
      </c>
      <c r="C11" s="12">
        <v>3</v>
      </c>
      <c r="D11" s="12">
        <v>4</v>
      </c>
      <c r="E11" s="12">
        <v>5</v>
      </c>
      <c r="F11" s="12">
        <v>6</v>
      </c>
      <c r="G11" s="6">
        <v>7</v>
      </c>
      <c r="H11" s="6">
        <v>8</v>
      </c>
      <c r="I11" s="6">
        <v>9</v>
      </c>
      <c r="J11" s="6">
        <v>10</v>
      </c>
      <c r="K11" s="6">
        <v>11</v>
      </c>
      <c r="L11" s="6">
        <v>10</v>
      </c>
      <c r="M11" s="6">
        <v>12</v>
      </c>
      <c r="N11" s="6">
        <v>13</v>
      </c>
      <c r="O11" s="6">
        <v>14</v>
      </c>
      <c r="P11" s="6">
        <v>15</v>
      </c>
      <c r="Q11" s="7">
        <v>16</v>
      </c>
    </row>
    <row r="12" spans="1:17" ht="12.75" customHeight="1" x14ac:dyDescent="0.25">
      <c r="A12" s="17" t="s">
        <v>19</v>
      </c>
      <c r="B12" s="11">
        <v>49.5</v>
      </c>
      <c r="C12" s="11">
        <v>52</v>
      </c>
      <c r="D12" s="22">
        <v>52</v>
      </c>
      <c r="E12" s="11">
        <v>12</v>
      </c>
      <c r="F12" s="11">
        <v>3.5</v>
      </c>
      <c r="G12" s="11">
        <v>1</v>
      </c>
      <c r="H12" s="19">
        <v>35248</v>
      </c>
      <c r="I12" s="20">
        <v>33400.199999999997</v>
      </c>
      <c r="J12" s="19">
        <f t="shared" ref="J12:J22" si="0">I12-H12</f>
        <v>-1847.8000000000029</v>
      </c>
      <c r="K12" s="19">
        <v>6433.9</v>
      </c>
      <c r="L12" s="13"/>
      <c r="M12" s="13">
        <f t="shared" ref="M12:M22" si="1">K12/H12*100</f>
        <v>18.25323422605538</v>
      </c>
      <c r="N12" s="13">
        <f>K12/I12*100</f>
        <v>19.26305830504009</v>
      </c>
      <c r="O12" s="13">
        <v>25380.1</v>
      </c>
      <c r="P12" s="13">
        <v>5109.3999999999996</v>
      </c>
      <c r="Q12" s="14">
        <f t="shared" ref="Q12:Q22" si="2">P12/O12*100</f>
        <v>20.131520364379966</v>
      </c>
    </row>
    <row r="13" spans="1:17" ht="17.25" customHeight="1" x14ac:dyDescent="0.25">
      <c r="A13" s="17" t="s">
        <v>20</v>
      </c>
      <c r="B13" s="11">
        <f>B14+B15+B16+B18+B17+B19+B20+B21+B22</f>
        <v>38.5</v>
      </c>
      <c r="C13" s="11">
        <f>C14+C15+C16+C17+C18+C19+C20+C21+C22</f>
        <v>39</v>
      </c>
      <c r="D13" s="11">
        <f>D14+D15+D16+D17+D18+D19+D20+D21+D22</f>
        <v>39</v>
      </c>
      <c r="E13" s="11">
        <f>E14+E15+E16+E17+E18+E19+E20+E21+E22</f>
        <v>7.5</v>
      </c>
      <c r="F13" s="11">
        <f>F14+F15+F16+F17+F18+F19+F20+F21+F22</f>
        <v>2</v>
      </c>
      <c r="G13" s="11">
        <f>G14+G15+G16+G17+G18+G19+G20+G21+G22</f>
        <v>1</v>
      </c>
      <c r="H13" s="19">
        <f>H14+H15+H16+H17+H18+H19+H20+H22</f>
        <v>23814</v>
      </c>
      <c r="I13" s="19">
        <f>SUM(I14:I22)</f>
        <v>25784.3</v>
      </c>
      <c r="J13" s="19">
        <f>J14+J15+J16+J17+J18+J19+J20+J21+J22</f>
        <v>-1674.0000000000002</v>
      </c>
      <c r="K13" s="19">
        <f>SUM(K14:K22)</f>
        <v>5254.2999999999993</v>
      </c>
      <c r="L13" s="13"/>
      <c r="M13" s="13">
        <f>(K13-K21)/H13*100</f>
        <v>19.1912320483749</v>
      </c>
      <c r="N13" s="13">
        <f>K13/I13*100</f>
        <v>20.377904383675336</v>
      </c>
      <c r="O13" s="13">
        <f>SUM(O14:O22)</f>
        <v>17515.400000000001</v>
      </c>
      <c r="P13" s="13">
        <f>P14+P15+P16+P17+P18+P19+P20+P21+P22</f>
        <v>3857.9</v>
      </c>
      <c r="Q13" s="14">
        <f t="shared" si="2"/>
        <v>22.025760188177259</v>
      </c>
    </row>
    <row r="14" spans="1:17" x14ac:dyDescent="0.25">
      <c r="A14" s="18" t="s">
        <v>22</v>
      </c>
      <c r="B14" s="11">
        <v>3</v>
      </c>
      <c r="C14" s="11">
        <v>3</v>
      </c>
      <c r="D14" s="19">
        <v>3</v>
      </c>
      <c r="E14" s="11">
        <v>0.5</v>
      </c>
      <c r="F14" s="11"/>
      <c r="G14" s="11"/>
      <c r="H14" s="21">
        <v>1826</v>
      </c>
      <c r="I14" s="20">
        <v>1532</v>
      </c>
      <c r="J14" s="19">
        <f t="shared" si="0"/>
        <v>-294</v>
      </c>
      <c r="K14" s="20">
        <v>335.6</v>
      </c>
      <c r="L14" s="13"/>
      <c r="M14" s="13">
        <f t="shared" si="1"/>
        <v>18.3789704271632</v>
      </c>
      <c r="N14" s="13">
        <f t="shared" ref="N14:N22" si="3">K14/I14*100</f>
        <v>21.906005221932119</v>
      </c>
      <c r="O14" s="15">
        <v>1175.9000000000001</v>
      </c>
      <c r="P14" s="16">
        <v>276.60000000000002</v>
      </c>
      <c r="Q14" s="14">
        <f t="shared" si="2"/>
        <v>23.52240836805851</v>
      </c>
    </row>
    <row r="15" spans="1:17" ht="18.75" customHeight="1" x14ac:dyDescent="0.25">
      <c r="A15" s="18" t="s">
        <v>23</v>
      </c>
      <c r="B15" s="11">
        <v>3.5</v>
      </c>
      <c r="C15" s="11">
        <v>3.5</v>
      </c>
      <c r="D15" s="19">
        <v>3.5</v>
      </c>
      <c r="E15" s="11">
        <v>1</v>
      </c>
      <c r="F15" s="11">
        <v>0.5</v>
      </c>
      <c r="G15" s="11">
        <v>0.5</v>
      </c>
      <c r="H15" s="21">
        <v>2492</v>
      </c>
      <c r="I15" s="20">
        <v>1969.3</v>
      </c>
      <c r="J15" s="19">
        <f t="shared" si="0"/>
        <v>-522.70000000000005</v>
      </c>
      <c r="K15" s="20">
        <v>422.2</v>
      </c>
      <c r="L15" s="13"/>
      <c r="M15" s="13">
        <f t="shared" si="1"/>
        <v>16.942215088282502</v>
      </c>
      <c r="N15" s="13">
        <f t="shared" si="3"/>
        <v>21.439090031991061</v>
      </c>
      <c r="O15" s="15">
        <v>1548.2</v>
      </c>
      <c r="P15" s="16">
        <v>358.4</v>
      </c>
      <c r="Q15" s="14">
        <f t="shared" si="2"/>
        <v>23.149463893553801</v>
      </c>
    </row>
    <row r="16" spans="1:17" x14ac:dyDescent="0.25">
      <c r="A16" s="18" t="s">
        <v>24</v>
      </c>
      <c r="B16" s="11">
        <v>3</v>
      </c>
      <c r="C16" s="11">
        <v>3</v>
      </c>
      <c r="D16" s="19">
        <v>3</v>
      </c>
      <c r="E16" s="11">
        <v>0.5</v>
      </c>
      <c r="F16" s="11"/>
      <c r="G16" s="11"/>
      <c r="H16" s="21">
        <v>2555</v>
      </c>
      <c r="I16" s="20">
        <v>2555</v>
      </c>
      <c r="J16" s="19">
        <f t="shared" si="0"/>
        <v>0</v>
      </c>
      <c r="K16" s="20">
        <v>707.9</v>
      </c>
      <c r="L16" s="13"/>
      <c r="M16" s="13">
        <f>K16/H16*100</f>
        <v>27.706457925636009</v>
      </c>
      <c r="N16" s="13">
        <f>K16/I16*100</f>
        <v>27.706457925636009</v>
      </c>
      <c r="O16" s="15">
        <v>1202.2</v>
      </c>
      <c r="P16" s="16">
        <v>290.8</v>
      </c>
      <c r="Q16" s="14">
        <f t="shared" si="2"/>
        <v>24.188986857428048</v>
      </c>
    </row>
    <row r="17" spans="1:17" x14ac:dyDescent="0.25">
      <c r="A17" s="18" t="s">
        <v>25</v>
      </c>
      <c r="B17" s="11">
        <v>4.5</v>
      </c>
      <c r="C17" s="11">
        <v>4.5</v>
      </c>
      <c r="D17" s="19">
        <v>4.5</v>
      </c>
      <c r="E17" s="11">
        <v>1</v>
      </c>
      <c r="F17" s="11"/>
      <c r="G17" s="11"/>
      <c r="H17" s="21">
        <v>2870</v>
      </c>
      <c r="I17" s="20">
        <v>2574.1999999999998</v>
      </c>
      <c r="J17" s="19">
        <f t="shared" si="0"/>
        <v>-295.80000000000018</v>
      </c>
      <c r="K17" s="20">
        <v>499.4</v>
      </c>
      <c r="L17" s="13"/>
      <c r="M17" s="13">
        <f t="shared" si="1"/>
        <v>17.400696864111499</v>
      </c>
      <c r="N17" s="13">
        <f t="shared" si="3"/>
        <v>19.400202004506255</v>
      </c>
      <c r="O17" s="15">
        <v>2078.6</v>
      </c>
      <c r="P17" s="16">
        <v>477.1</v>
      </c>
      <c r="Q17" s="14">
        <f t="shared" si="2"/>
        <v>22.952949100356008</v>
      </c>
    </row>
    <row r="18" spans="1:17" x14ac:dyDescent="0.25">
      <c r="A18" s="18" t="s">
        <v>26</v>
      </c>
      <c r="B18" s="11">
        <v>5</v>
      </c>
      <c r="C18" s="11">
        <v>5</v>
      </c>
      <c r="D18" s="19">
        <v>5</v>
      </c>
      <c r="E18" s="11">
        <v>0.5</v>
      </c>
      <c r="F18" s="11">
        <v>0.5</v>
      </c>
      <c r="G18" s="11"/>
      <c r="H18" s="21">
        <v>3078</v>
      </c>
      <c r="I18" s="20">
        <v>3078</v>
      </c>
      <c r="J18" s="19">
        <f t="shared" si="0"/>
        <v>0</v>
      </c>
      <c r="K18" s="20">
        <v>635.29999999999995</v>
      </c>
      <c r="L18" s="13"/>
      <c r="M18" s="13">
        <f t="shared" si="1"/>
        <v>20.640025990903183</v>
      </c>
      <c r="N18" s="13">
        <f t="shared" si="3"/>
        <v>20.640025990903183</v>
      </c>
      <c r="O18" s="15">
        <v>2299.1</v>
      </c>
      <c r="P18" s="16">
        <v>522</v>
      </c>
      <c r="Q18" s="14">
        <f t="shared" si="2"/>
        <v>22.704536557783481</v>
      </c>
    </row>
    <row r="19" spans="1:17" x14ac:dyDescent="0.25">
      <c r="A19" s="18" t="s">
        <v>27</v>
      </c>
      <c r="B19" s="11">
        <v>6.5</v>
      </c>
      <c r="C19" s="11">
        <v>7</v>
      </c>
      <c r="D19" s="19">
        <v>7</v>
      </c>
      <c r="E19" s="11">
        <v>1</v>
      </c>
      <c r="F19" s="11"/>
      <c r="G19" s="11"/>
      <c r="H19" s="21">
        <v>5478</v>
      </c>
      <c r="I19" s="20">
        <v>5478</v>
      </c>
      <c r="J19" s="19">
        <f>I19-H19</f>
        <v>0</v>
      </c>
      <c r="K19" s="20">
        <v>1033</v>
      </c>
      <c r="L19" s="13"/>
      <c r="M19" s="13">
        <f>K19/H19*100</f>
        <v>18.857247170500184</v>
      </c>
      <c r="N19" s="13">
        <f t="shared" si="3"/>
        <v>18.857247170500184</v>
      </c>
      <c r="O19" s="15">
        <v>3243.6</v>
      </c>
      <c r="P19" s="16">
        <v>699.5</v>
      </c>
      <c r="Q19" s="14">
        <f t="shared" si="2"/>
        <v>21.565544456776422</v>
      </c>
    </row>
    <row r="20" spans="1:17" x14ac:dyDescent="0.25">
      <c r="A20" s="18" t="s">
        <v>28</v>
      </c>
      <c r="B20" s="11">
        <v>4</v>
      </c>
      <c r="C20" s="11">
        <v>4</v>
      </c>
      <c r="D20" s="19">
        <v>4</v>
      </c>
      <c r="E20" s="11">
        <v>1</v>
      </c>
      <c r="F20" s="11">
        <v>0.5</v>
      </c>
      <c r="G20" s="11">
        <v>0.5</v>
      </c>
      <c r="H20" s="21">
        <v>2695</v>
      </c>
      <c r="I20" s="20">
        <v>2547.9</v>
      </c>
      <c r="J20" s="19">
        <f t="shared" si="0"/>
        <v>-147.09999999999991</v>
      </c>
      <c r="K20" s="20">
        <v>361.4</v>
      </c>
      <c r="L20" s="13"/>
      <c r="M20" s="13">
        <f>K20/H20*100</f>
        <v>13.410018552875695</v>
      </c>
      <c r="N20" s="13">
        <f t="shared" si="3"/>
        <v>14.184230150319872</v>
      </c>
      <c r="O20" s="15">
        <v>1699.1</v>
      </c>
      <c r="P20" s="16">
        <v>330.6</v>
      </c>
      <c r="Q20" s="14">
        <f t="shared" si="2"/>
        <v>19.457359778706376</v>
      </c>
    </row>
    <row r="21" spans="1:17" x14ac:dyDescent="0.25">
      <c r="A21" s="18" t="s">
        <v>29</v>
      </c>
      <c r="B21" s="11">
        <v>5</v>
      </c>
      <c r="C21" s="11">
        <v>5</v>
      </c>
      <c r="D21" s="19">
        <v>5</v>
      </c>
      <c r="E21" s="11">
        <v>1</v>
      </c>
      <c r="F21" s="11"/>
      <c r="G21" s="11"/>
      <c r="H21" s="21">
        <v>0</v>
      </c>
      <c r="I21" s="20">
        <v>3644.3</v>
      </c>
      <c r="J21" s="19">
        <v>0</v>
      </c>
      <c r="K21" s="20">
        <v>684.1</v>
      </c>
      <c r="L21" s="13"/>
      <c r="M21" s="13" t="s">
        <v>31</v>
      </c>
      <c r="N21" s="13">
        <f t="shared" si="3"/>
        <v>18.771780588864804</v>
      </c>
      <c r="O21" s="15">
        <v>2388.3000000000002</v>
      </c>
      <c r="P21" s="16">
        <v>505.3</v>
      </c>
      <c r="Q21" s="14">
        <f t="shared" si="2"/>
        <v>21.157308545827576</v>
      </c>
    </row>
    <row r="22" spans="1:17" ht="14.25" customHeight="1" x14ac:dyDescent="0.25">
      <c r="A22" s="18" t="s">
        <v>30</v>
      </c>
      <c r="B22" s="11">
        <v>4</v>
      </c>
      <c r="C22" s="11">
        <v>4</v>
      </c>
      <c r="D22" s="19">
        <v>4</v>
      </c>
      <c r="E22" s="11">
        <v>1</v>
      </c>
      <c r="F22" s="11">
        <v>0.5</v>
      </c>
      <c r="G22" s="11"/>
      <c r="H22" s="21">
        <v>2820</v>
      </c>
      <c r="I22" s="20">
        <v>2405.6</v>
      </c>
      <c r="J22" s="19">
        <f t="shared" si="0"/>
        <v>-414.40000000000009</v>
      </c>
      <c r="K22" s="20">
        <v>575.4</v>
      </c>
      <c r="L22" s="13"/>
      <c r="M22" s="13">
        <f t="shared" si="1"/>
        <v>20.404255319148934</v>
      </c>
      <c r="N22" s="13">
        <f t="shared" si="3"/>
        <v>23.919188560026605</v>
      </c>
      <c r="O22" s="15">
        <v>1880.4</v>
      </c>
      <c r="P22" s="16">
        <v>397.6</v>
      </c>
      <c r="Q22" s="14">
        <f t="shared" si="2"/>
        <v>21.144437353754519</v>
      </c>
    </row>
    <row r="23" spans="1:17" ht="21.75" customHeight="1" x14ac:dyDescent="0.25">
      <c r="A23" s="24" t="s">
        <v>21</v>
      </c>
      <c r="B23" s="24"/>
      <c r="C23" s="24"/>
      <c r="D23" s="24"/>
      <c r="E23" s="24"/>
      <c r="F23" s="24"/>
      <c r="G23" s="24"/>
      <c r="H23" s="24"/>
      <c r="I23" s="24"/>
      <c r="J23" s="24"/>
      <c r="K23" s="24"/>
      <c r="L23" s="24"/>
      <c r="M23" s="24"/>
      <c r="N23" s="24"/>
      <c r="O23" s="24"/>
      <c r="P23" s="24"/>
      <c r="Q23" s="24"/>
    </row>
    <row r="24" spans="1:17" ht="15.75" x14ac:dyDescent="0.25">
      <c r="A24" s="8"/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9"/>
    </row>
    <row r="25" spans="1:17" ht="15.75" x14ac:dyDescent="0.25">
      <c r="A25" s="8"/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9"/>
    </row>
    <row r="26" spans="1:17" ht="15.75" x14ac:dyDescent="0.25">
      <c r="A26" s="25" t="s">
        <v>33</v>
      </c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5"/>
      <c r="P26" s="25"/>
      <c r="Q26" s="25"/>
    </row>
    <row r="27" spans="1:17" ht="15.75" x14ac:dyDescent="0.25">
      <c r="A27" s="25" t="s">
        <v>34</v>
      </c>
      <c r="B27" s="25"/>
      <c r="C27" s="25"/>
      <c r="D27" s="25"/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25"/>
      <c r="P27" s="25"/>
      <c r="Q27" s="25"/>
    </row>
  </sheetData>
  <mergeCells count="11">
    <mergeCell ref="A7:Q7"/>
    <mergeCell ref="A8:Q8"/>
    <mergeCell ref="A23:Q23"/>
    <mergeCell ref="A26:Q26"/>
    <mergeCell ref="A27:Q27"/>
    <mergeCell ref="A6:Q6"/>
    <mergeCell ref="A1:Q1"/>
    <mergeCell ref="A2:Q2"/>
    <mergeCell ref="A3:Q3"/>
    <mergeCell ref="A4:Q4"/>
    <mergeCell ref="A5:Q5"/>
  </mergeCells>
  <pageMargins left="0.70866141732283472" right="0.70866141732283472" top="0.74803149606299213" bottom="0.74803149606299213" header="0.31496062992125984" footer="0.31496062992125984"/>
  <pageSetup paperSize="9" scale="6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Budget_03</dc:creator>
  <cp:lastModifiedBy>Budget_01</cp:lastModifiedBy>
  <cp:lastPrinted>2023-04-12T05:32:07Z</cp:lastPrinted>
  <dcterms:created xsi:type="dcterms:W3CDTF">2014-04-15T06:02:06Z</dcterms:created>
  <dcterms:modified xsi:type="dcterms:W3CDTF">2023-04-12T05:32:50Z</dcterms:modified>
</cp:coreProperties>
</file>